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3\_zamowieniapubliczne\PRZETARGI\ANNA SCHARNOWSKA\2021\powyzej 214 000 euro\41UEPN naczyniowka powtorka\1 SWZ z zalacznikami\"/>
    </mc:Choice>
  </mc:AlternateContent>
  <xr:revisionPtr revIDLastSave="0" documentId="13_ncr:1_{C813D887-2C08-4D00-ACDD-A902DE702B9C}" xr6:coauthVersionLast="47" xr6:coauthVersionMax="47" xr10:uidLastSave="{00000000-0000-0000-0000-000000000000}"/>
  <bookViews>
    <workbookView xWindow="5550" yWindow="1170" windowWidth="21600" windowHeight="11385" xr2:uid="{6063EDD0-DCB4-4880-8FAE-95B24B29E809}"/>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5" i="1" l="1"/>
  <c r="J55" i="1" s="1"/>
  <c r="J56" i="1" s="1"/>
  <c r="K55" i="1"/>
  <c r="K61" i="1"/>
  <c r="H61" i="1"/>
  <c r="H62" i="1" s="1"/>
  <c r="K58" i="1"/>
  <c r="H58" i="1"/>
  <c r="H59" i="1" s="1"/>
  <c r="K54" i="1"/>
  <c r="H54" i="1"/>
  <c r="J54" i="1" s="1"/>
  <c r="L55" i="1" l="1"/>
  <c r="H56" i="1"/>
  <c r="L61" i="1"/>
  <c r="L62" i="1" s="1"/>
  <c r="J61" i="1"/>
  <c r="J62" i="1" s="1"/>
  <c r="J58" i="1"/>
  <c r="J59" i="1" s="1"/>
  <c r="L58" i="1"/>
  <c r="L59" i="1" s="1"/>
  <c r="L54" i="1"/>
  <c r="L56" i="1" l="1"/>
  <c r="K51" i="1"/>
  <c r="H51" i="1"/>
  <c r="H52" i="1" s="1"/>
  <c r="K48" i="1"/>
  <c r="H48" i="1"/>
  <c r="J48" i="1" s="1"/>
  <c r="J49" i="1" s="1"/>
  <c r="H44" i="1"/>
  <c r="J44" i="1" s="1"/>
  <c r="K44" i="1"/>
  <c r="H39" i="1"/>
  <c r="J39" i="1" s="1"/>
  <c r="K39" i="1"/>
  <c r="H40" i="1"/>
  <c r="L40" i="1" s="1"/>
  <c r="K40" i="1"/>
  <c r="H41" i="1"/>
  <c r="J41" i="1" s="1"/>
  <c r="K41" i="1"/>
  <c r="H42" i="1"/>
  <c r="L42" i="1" s="1"/>
  <c r="K42" i="1"/>
  <c r="H43" i="1"/>
  <c r="K43" i="1"/>
  <c r="H45" i="1"/>
  <c r="J45" i="1" s="1"/>
  <c r="K45" i="1"/>
  <c r="K38" i="1"/>
  <c r="H38" i="1"/>
  <c r="L38" i="1" s="1"/>
  <c r="K35" i="1"/>
  <c r="H35" i="1"/>
  <c r="L35" i="1" s="1"/>
  <c r="K32" i="1"/>
  <c r="H32" i="1"/>
  <c r="J32" i="1" s="1"/>
  <c r="K29" i="1"/>
  <c r="H29" i="1"/>
  <c r="L29" i="1" s="1"/>
  <c r="K26" i="1"/>
  <c r="H26" i="1"/>
  <c r="L26" i="1" s="1"/>
  <c r="H9" i="1"/>
  <c r="J9" i="1" s="1"/>
  <c r="K9" i="1"/>
  <c r="H10" i="1"/>
  <c r="J10" i="1" s="1"/>
  <c r="K10" i="1"/>
  <c r="H11" i="1"/>
  <c r="J11" i="1" s="1"/>
  <c r="K11" i="1"/>
  <c r="H12" i="1"/>
  <c r="J12" i="1" s="1"/>
  <c r="K12" i="1"/>
  <c r="H13" i="1"/>
  <c r="J13" i="1" s="1"/>
  <c r="K13" i="1"/>
  <c r="H14" i="1"/>
  <c r="J14" i="1" s="1"/>
  <c r="K14" i="1"/>
  <c r="H15" i="1"/>
  <c r="J15" i="1" s="1"/>
  <c r="K15" i="1"/>
  <c r="H16" i="1"/>
  <c r="J16" i="1" s="1"/>
  <c r="K16" i="1"/>
  <c r="H17" i="1"/>
  <c r="J17" i="1" s="1"/>
  <c r="K17" i="1"/>
  <c r="H18" i="1"/>
  <c r="J18" i="1" s="1"/>
  <c r="K18" i="1"/>
  <c r="H19" i="1"/>
  <c r="J19" i="1" s="1"/>
  <c r="K19" i="1"/>
  <c r="H20" i="1"/>
  <c r="J20" i="1" s="1"/>
  <c r="K20" i="1"/>
  <c r="H21" i="1"/>
  <c r="J21" i="1" s="1"/>
  <c r="K21" i="1"/>
  <c r="H22" i="1"/>
  <c r="J22" i="1" s="1"/>
  <c r="K22" i="1"/>
  <c r="H23" i="1"/>
  <c r="J23" i="1" s="1"/>
  <c r="K23" i="1"/>
  <c r="K8" i="1"/>
  <c r="H8" i="1"/>
  <c r="L8" i="1" s="1"/>
  <c r="K5" i="1"/>
  <c r="H5" i="1"/>
  <c r="J5" i="1" s="1"/>
  <c r="L11" i="1" l="1"/>
  <c r="L12" i="1"/>
  <c r="L19" i="1"/>
  <c r="L44" i="1"/>
  <c r="L20" i="1"/>
  <c r="L41" i="1"/>
  <c r="J51" i="1"/>
  <c r="J52" i="1" s="1"/>
  <c r="L51" i="1"/>
  <c r="L52" i="1" s="1"/>
  <c r="L48" i="1"/>
  <c r="L49" i="1" s="1"/>
  <c r="H49" i="1"/>
  <c r="L23" i="1"/>
  <c r="L15" i="1"/>
  <c r="J42" i="1"/>
  <c r="L16" i="1"/>
  <c r="L5" i="1"/>
  <c r="L21" i="1"/>
  <c r="L17" i="1"/>
  <c r="L13" i="1"/>
  <c r="L9" i="1"/>
  <c r="L45" i="1"/>
  <c r="L39" i="1"/>
  <c r="L22" i="1"/>
  <c r="L18" i="1"/>
  <c r="L14" i="1"/>
  <c r="L10" i="1"/>
  <c r="L32" i="1"/>
  <c r="L33" i="1" s="1"/>
  <c r="J40" i="1"/>
  <c r="H46" i="1"/>
  <c r="L43" i="1"/>
  <c r="J43" i="1"/>
  <c r="J38" i="1"/>
  <c r="J35" i="1"/>
  <c r="J36" i="1" s="1"/>
  <c r="H30" i="1"/>
  <c r="J29" i="1"/>
  <c r="J33" i="1"/>
  <c r="J26" i="1"/>
  <c r="J27" i="1" s="1"/>
  <c r="J8" i="1"/>
  <c r="J6" i="1"/>
  <c r="H36" i="1"/>
  <c r="L36" i="1"/>
  <c r="H33" i="1"/>
  <c r="L27" i="1"/>
  <c r="H27" i="1"/>
  <c r="L6" i="1"/>
  <c r="H6" i="1"/>
  <c r="H24" i="1"/>
  <c r="L24" i="1" s="1"/>
  <c r="J24" i="1" s="1"/>
  <c r="L30" i="1"/>
  <c r="L46" i="1" l="1"/>
  <c r="J46" i="1"/>
  <c r="J30" i="1"/>
</calcChain>
</file>

<file path=xl/sharedStrings.xml><?xml version="1.0" encoding="utf-8"?>
<sst xmlns="http://schemas.openxmlformats.org/spreadsheetml/2006/main" count="131" uniqueCount="66">
  <si>
    <t>część nr 17</t>
  </si>
  <si>
    <t>Cewnik balonowy do zapobiegania i leczenia restenozy:
- balon uwalniający lek powlekany lekiem syrolimus
- technologia powlekania NANOLUTE zapewnia mniejszą utratę leku w czasie wprowadzanie i zwiększoną dostępność biologiczną leku, szybsze wchłanianie leku w tkance.
- utrata nie więcej niż 10% leku podczas implantacji
- dawka leku co najmniej 180 µg na balonie o rozmiarze 3.00 x 15 mm (1.27 µg/mm²)
- budowa nośnika oparta o fosfolipidy
- profil końcówki nie większy niż 0.016”
- ciśnienie nominalne nie większe niż 6 Bar
- ciśnienie maksymalne nie mniejsze niż 16 Bar
- balon wykonany z poliamidu
- proksymalna średnica szaftu nie większa niż 1,7 F
- dystalna średnica szaftu nie większa niż 2,5 F
- średnica balonu co najmniej od 1,50 mm do 4,00 mm,
- długość balonu co najmniej od 10 mm do 40 mm</t>
  </si>
  <si>
    <t>szt</t>
  </si>
  <si>
    <t>Razem netto:</t>
  </si>
  <si>
    <t>Razem VAT:</t>
  </si>
  <si>
    <t>Razem brutto:</t>
  </si>
  <si>
    <t>część nr 31</t>
  </si>
  <si>
    <t>STENTY   NACZYNIOWE
a)  STENT OBWODOWY SAMOROZPRĘŻALNY
samorozprężalny,  dostosowany do naczyń szyjnych
wykonany ze stopu stali z kobaltem,
System dostawczy akceptujący prowadnik 0,014”, monorail,
Długość cewnika dostawczego 135cm
Średnica systemu dostawczego 5 oraz 5,9F
Stent z możliwością ponownego złożenia – całkowicie repozycjonowalny
Średnice: 4-10mm, długości: 30/40/50mm.
Dobra widoczność stentu we fluoroskopie, bez markerów.
b)  Stent samorozprężalny wykonany ze stopu stali z kobaltem,
System dostawczy akceptujący prowadnik 0,035” „over the wire”,
Długość cewnika dostawczego 75 oraz 135cm
Stent z możliwością ponownego złożenia - całkowicie repozycjonowalny,
Średnice: 2-23mm, długości: 20-139mm.
Dobra widoczność stentu we fluoroskopie.</t>
  </si>
  <si>
    <t>CEWNIKI NACZYNIOWE prowadzący zbrojony drutem stalowym. cewnik o średnicach 6/7/8F i dużym świetle wewnętrznym: 6F - 0,070”, 7F - 0,081”, 8F - 0,091”, długości 55 i 90cm
wewnętrzne światło z PTFE,miękki atraumatyczny koniec, 19 kształtów interwencyjnych.</t>
  </si>
  <si>
    <t>PROWADNIKI  NACZYNIOWE
prowadnik diagnostyczny teflonowy
prowadnik stalowy, pokryty PTFE
średnice prowadników: 0.018”, 0.025”, 0.028”, 0.032”, 0.035”, 0.038
długości prowadników: 40/80/100/125/150/180/260 cm
w  wersji prostej i J (promienie krzywizny: 1.5/3/6/12 mm
w wersji z ruchomym lub stałym rdzeniem
różne końcówki</t>
  </si>
  <si>
    <t>PROWADNIKI  NACZYNIOWE
 prowadniki do PTA 0,018        
średnica 0,018”, długości 110/150/200/300cm,
kształtowalny koniec o długości 2cm,
dystalną część miękka na długości 8 oraz 12cm,</t>
  </si>
  <si>
    <t>Prowadnik pokrywany hydrofilnie w części dystalnej na długości 10 lub 38 cm, powłoka polimerowa z domieszką wolframu, średnia 0.014”, długość 182 i 300 cm, kształtowana końcówka, prosta i zagięta, dystalna część miękka długosci 8 i 11 cm, stalowy rdzeń pokryty PTFE w cześci proksymalnej</t>
  </si>
  <si>
    <t xml:space="preserve">Prowadnik 0.014” o długości 185 cm, 300 cm, końcówka prosta )kształtowalan), lub zagięta, zwężający się nitynolowy rdzeń, dystalna końcówka radiocianiująca, całośc pokryta nitynolem i pokrycie hydrofilne poza końcówka </t>
  </si>
  <si>
    <t xml:space="preserve">Cewnik balonowy do tętnic podudzia kompatybilny z prowadnikiem 0.018”, długość balonu 10-220mm, średnica 2-10 mm, RPB 14atm, dostępna wersja OTW i RX, crossing profile 0,020, pokrycie hydrofilne </t>
  </si>
  <si>
    <t xml:space="preserve">Cewnik z balonem do tętnic podudzia kompatybilne z prowadnikiem 0,014”, średnice balon 1,5-4 mm, (co 0,5 mm), długość balonu 20, 30, 40, 60, 80, 100, 120, 150, 220 mm, długość cewnika 90, 150 cm, kompatybilna koszulka 4F, profil wejścia końcówki 0,017, RBP 12-14 atm, system OTW i RX dla wszystkich rozmiarów, balon pokryty substancja hydrofilną, cewnik nieporywany,    </t>
  </si>
  <si>
    <t>Cewniki balonowe do tętnicy szyjnej cewnik w systemie RX, długosci 80-150cm, kompatybilny z prowadnikiem 0.014 i 0.018”, średnica balonu od 1,5 do 7 mm ( co 0.5 mm) i 8 mm,  długości balonu 10,15,20,30,40,60 mm, kompatybilne z koszulką 4 i 5F, ciśnienie nominalne 6 atm, RBP 14 atm</t>
  </si>
  <si>
    <t xml:space="preserve">Prowadnik hydrofilny
Prowadnik o nitinolowym rdzeniu pokrytym powłoką z poliuretanu i warstwą hydrofilną Zakończenie proste lub zagięte 45O Średnice: 0.018”, 0.035”, 0.038” Długości: 80, 150, 180 oraz 260 cm Różne rodzaje sztywności prowadnika </t>
  </si>
  <si>
    <t>Mikrocewnik  Profil mikrocewnika 2,4F i 2,8F Długości mikrocewnika 105, 130, 155 cm Dostępne kształty końcówek Straight, Bern, J, Swan Dostępne wersje z dwoma markerami Maksymalny przepływ 3,5 ml/s dla 2,4F i 6,3 ml/s dla 2,8F Pokrycie hydrofilne Kompatybilne z prowadnikiem 0,018” i 0,021” Dostępne wersje z mikroprowadnikiem i bez mikroprowadnika – do wyboru przez Zamawiajacego Kompatybilne z cewnikami diagnostycznymi 0,035” i 0,038” Maksymalne ciśnienie 1200 PSI Możliwość podania cząstek embolizacyjnych do 900 mikronów (2,8F).</t>
  </si>
  <si>
    <t xml:space="preserve">Spirale odczepialne rozmiary 0.018” i 0.035”, średnica 2-22 mm, dostępne długości 40-600mm, spirale wykonane z platyny, pokrycie włóknami poliestrowymi (dakron), możliwość repozycjonowania spiral,prosty w obsłudze zewnętrzny moechaniczny system odczepiania </t>
  </si>
  <si>
    <t>Materiał do embolizacji – cząsteczki kalibrowane alkoholu poliwinylowego, rozmiary 45-150um, 150-250um, 250-355um, 355-500um, 500-710um, 710-1000 um, 1000-1180 um, minimalne rozmiary cewników dostawczych odpowiednio do rozmiaru cząstek, 0.021”,  0.027” , 0.044”</t>
  </si>
  <si>
    <t>część nr 33</t>
  </si>
  <si>
    <t>Osłona na przewody , jałowa wielkości 7x170 cm, umocowane na prowadnicy tekturowej,  zawierające gumkę do mocowania</t>
  </si>
  <si>
    <t>część nr 43</t>
  </si>
  <si>
    <t>Syntetyczny klej o składzie NBCA-MS Co-monomer, w postaci płynu gotowego do użycia, do zastosowań wewnątrznaczyniowych – wymagana rejestracja w UE, start polimeryzacji po 1-2 sek, temperatura polimeryzacji 45stC, objętość 1 ml, 1 opakowanie = 6 amp x 1 ml</t>
  </si>
  <si>
    <t>op</t>
  </si>
  <si>
    <t>FORULARZ CENOWY</t>
  </si>
  <si>
    <t>Załącznik nr 2 do SWZ</t>
  </si>
  <si>
    <t>Lp</t>
  </si>
  <si>
    <t>Szczegółowy opis przedmiotu zamówienia</t>
  </si>
  <si>
    <t>Opis oferowanego przedmiotu zamówienia, wraz z odniesieniem się do wszytskich wymaganych parametrów</t>
  </si>
  <si>
    <t>Nazwa handlowa, producent, numer katalogowy</t>
  </si>
  <si>
    <t>Jednostka miary</t>
  </si>
  <si>
    <t>Ilość</t>
  </si>
  <si>
    <t>Cena jednostkowa netto</t>
  </si>
  <si>
    <t>Wartość netto</t>
  </si>
  <si>
    <t>Stawka podatku VAT</t>
  </si>
  <si>
    <t>VAT</t>
  </si>
  <si>
    <t>Cena jednostkowa brutto</t>
  </si>
  <si>
    <t>Wartość brutto</t>
  </si>
  <si>
    <t>STENT ROZPRĘŻALNY NA BALONIE
a)  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 oraz 135cm
Cewnik balonowy wysokociśnieniowy,  RBP 12atm
Stent o dużej elastyczności i możliwości dopasowania do kształtu naczynia,
Stent o dużej statycznej sile radialnej
Stent o małej skracalności &lt; 2%
Zacieśnianie światła stentu po usunięciu balonu (recoil) &lt; 2%
Długości stentu 17/25/27/37/57mm, średnice 5/6/7/8/9/10 mm.
Dobra widoczność stentu we fluoroskopie.
b)   stent nerkow rozprężany na balonie
- wycinany laserowo w kształt 
tabularnej siatki, zamontowany na cewniku balonowym
Stent wykonany ze stopu stali 316L
dodatkowe przęsła w bliższej 1/3 długości-większa siła radialna w odcinku ostialnym
rozmiary stentu :4/5/6/7mm,długość : 14,15,18,19mm
kompatybilny z koszulką 5F i 6F ,prowadnikiem:0,014’’oraz0,018’’
cewnik dostawczy w systemie monoroil, długość-90 i 150cm
skracanie stentu w trakcie inplantacji ̀&lt;6%
dobra widoczność i giętkość w trakcie dostarczania</t>
  </si>
  <si>
    <t>częśc nr 44</t>
  </si>
  <si>
    <t>część nr 45</t>
  </si>
  <si>
    <t>część nr 46</t>
  </si>
  <si>
    <t>CEWNIK NACZYNIOWE DO DIAGNOSTYKI SELEKTYWNEJ
Cewnik o średnicy 4/5F i świetle 0,035” oraz 0,038”
Cewnik zbrojony drutem  części  celem lepszej wizualizacji końcówki.
Długości cewników 65, 90, 100cm
 różne rodzaje krzywizn końcówki.</t>
  </si>
  <si>
    <t>Stent samorozprężalny obwodowy wykonany z nitinolu w technice wycinania laserowego z jednego kawałka tuby o dużej sile radialnej i dużej elastyczności
Średnice stentu: 5 - 14 mm
•	Długości stentu: 20 – 120 mm
•	Dwie długości systemu wprowadzającego
•	Kompatybilny z prowadnikiem 0.035”, „over the wire”
•	Kompatybilny z koszulką wprowadzającą max. do 6F dla wszystkich rozmiarów
•	Markery na końcach - minimum 4 na każdy końcu
•	Marker na koszulce
Dwie długości systemu wprowadzającego, poniżej i powyżej 100 cm</t>
  </si>
  <si>
    <t xml:space="preserve">STENT GRAFT OBWODOWY SAMOROZPRĘŻALNY 
Stent graft pokryty na całej długości tkaniną z PET
Stent graft pleciony w kształt tubularnej siatki,
Stent graft o dobrej elastyczności, miękkości i możliwości dopasowania do kształtu naczynia 
Stent graft z możliwością ponownego złożenia – w przypadku niecałkowitego uwolnienia, całkowicie repozycjonowalny,
Rozmiary 6-14mm, długości 20/30/50/70 mm nominalnie.     </t>
  </si>
  <si>
    <t>Cewnik wspierający, do trudnych przejść  
kompatybilny z prowadnikiem 0,018” i koszulką 2,6 Fr
dedykowany do zastosowania teleskopowego, długości  65, 90, 135, 150 cm, trwała powłoka hydrofilna na odcinku dystalnym 40 cm, shaft wzmocniony podwójnym oplotem stalowym odporny na załamanie struktury podłużne, końcówka dystalna taperowana o długości 12 mm o stożkowatym kształcie, trzy markery: zatopiony marker 1 mm od końcówki widoczny pod skopią, oraz dwa markery umieszczone 40 i 60 mm od końcówki dystalnej, kształt prosty lub zagięty pod kątem 30 stopni</t>
  </si>
  <si>
    <t>Mikrocewnik obwodowy superselektywny :
trójwarstwowa budowa ściany: wewnętrznie poliuretan PTFE, środkowo zbrojenie wolframowym oplotem, zewnętrznie poliester elastomer
z powłoką hydrofilną
wolframowy oplot w warstwie środkowej zmienia gęstość wraz z długością mikrocewnika: zapewnia doskonałą kontrolę trakcji 1:1, dobrą nawigację i elastyczność części dystalnej na ostatnich 30 mm
atraumatyczna, miękka końcówka na ostatnich 0.9 mm pozbawiona wolframowej spiralki, kształtowalna mandrylem 
bardzo dobry przepływ kontrastu przy dużych ciśnieniach (max. 750 - 900 psi) 
do 4,2 ml/sek
szeroka kompatybilność z wieloma środkami embolizacyjnymi, 
takimi jak: cząsteczki PVA, NBCA, etanol, Lipiodol, 
płynne środki embolizacyjne, mikrosfery, różne środki kontrastowe oraz DMSO
długości 110, 130, 150 cm
duża średnica wewnętrzna:
- 0,019” (0,49 mm) dla 2.0 Fr (kompatybilny z prowadnikiem 0,016”)
- 0,022” (0,57 mm) dla 2.4 Fr (kompatybilny z prowadnikiem 0,018”)
- 0,025” (0,65 mm) dla 2.7 Fr (kompatybilny z prowadnikiem 0,021”)
- 0,027” (0,70 mm) dla 2.8 Fr (kompatybilny z prowadnikiem 0,021”)</t>
  </si>
  <si>
    <t>Mikrosfery przeznaczone do embolizacji oraz chemoembolizacji 
zbudowane na bazie polimeru glikolu polietylenowego  modyfikowanego grupami sulfonowymi
mogą być obciążane chmioterapeutykiem: irinotekan  lub doxorubicyna, epirubicyna oraz idarubicyna
ściśliwe, hydrofilne, nieresorbowalne, niewywołujące reakcji zapalnej
precyzyjnie kalibrowane
3 wielkości mikrosfer: 100 µm ± 25 µm; 200 µm ±50 4µm; 400 µm ± 50 µm
pakowane w strzykawki a 20 ml
strzykawka zawiera 2 ml mikrosfer + 4 ml soli fizjologicznej
kod kolorystyczny dla poszczególnych wielkości mikrosfer
termin użycia 36 miesięcy</t>
  </si>
  <si>
    <t>Mikroprowadnik 
średnice 0,012”, 0,016” ; długość 180, 200 cm
długość elastycznej końcówki  25 cm (standard) lub 35 cm (flexible)
końcówka zagięta 45°, zagięta 90° x 4mm, podwójnie zagięta 90° + 150°, zagięta w kształcie J 1.5 mm
złoty marker na końcu – 2 cm sprężynka – bardzo dobra widoczność w skopii
wykonany z jednego kawałka – kontrola trakcji 1:1, odporny na załamanie
hydrofilna otoczka „M-coat”
zaokrąglona, atraumatyczna końcówka</t>
  </si>
  <si>
    <t>Stent do tętnic szyjnych 
stent nitinolowy o strukturze plecionej
dwuwartwowa konstrukcja z mikrosiateczką zapobiegającą mikroembolizacji
bardzo małe komórki stentu uniemożliwiające uwalnianie się blaszki
miażdżycowej o powierzchni 0,381 mm2
minimalny zakres średnic:  od 5 do 10 mm
zakres długości: 22, 25, 33, 37, 40, 43, 47 mm
stent w systemie RX , długość segmentu RX 30 cm
wszystkie rozmiary stentu kompatybilne z koszulką 5 Fr</t>
  </si>
  <si>
    <t>Mikrocewnik obwodowy superselektywny  
trójwarstwowa budowa ściany: wewnętrznie poliuretan PTFE, środkowo zbrojenie wolframowym oplotem z markerem, zewnętrznie poliester elastomer
z powłoką hydrofilną
kształty końcówek: prosta, zagięta i potrójnie zagięta
końcówka z markerem platynowo-irydowym 0.6mm
kompatybilny z prowadnikiem max. 0.016”
asymetrycznie i gęsto pleciony wolframowy oplot w warstwie środkowe: zapewnia doskonałą kontrolę trakcji 1:1, dobrą nawigację i elastyczność 
bardzo dobry przepływ kontrastu przy dużych ciśnieniach (max. 900 psi) 
szeroka kompatybilność z wieloma środkami embolizacyjnymi, takimi jak: cząsteczki PVA do 500 mikronów, NBCA, etanol, Lipiodol, płynne środki embolizacyjne, mikrosfery do 500 mikronów, różne środki kontrastowe oraz DMSO, środki chemioterapeutyczne (Epirubicina, Cisplatina, Miriplatina, Doxorubicina)
długości 130, 150, 175 cm
duża średnica wewnętrzna:
- 0,017” (0,43 mm) dla 1.7 Fr (kompatybilny z prowadnikiem 0,016”)
- 0,019” (0,48 mm) dla 1.9 Fr (kompatybilny z prowadnikiem 0,016”)</t>
  </si>
  <si>
    <r>
      <t xml:space="preserve">Koszulka naczyniowa zbrojona / prowadząca / z markerem na końcu 
 z pokryciem hydrofilnym, do crossover, trudnych odejść tętnicy.
koszulka o średnicy 5 - 8 Fr, długości: 45 cm lub 65 cm lub 90 cm
kompatybilna z prowadnikiem 0,038”
duża średnica wewnętrzna: 
- 0,076” (1,90 mm) dla 5 Fr
- 0,087” (2,20 mm) dla 6 Fr
- 0,101” (2,50 mm) dla 7 Fr
- 0,115” (2,90 mm) dla 8 Fr   
pokrycie hydrofilne na 5, 15 lub 35 dystalnych cm 
zbrojona oplotem stalowym – duża odporność na zgięcia i załamania struktury podłużnej, brak owalizacji światła na zgięciu
cała koszulka dobrze widoczna pod skopią
złoty marker 5 mm od końca dystalnego  
atraumatyczne, gładkie przejście między koszulką a rozszerzaczem oraz stożkowato zakończona końcówka rozszerzacza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silikonowa, hemostatyczna zastawka krzyżowa na końcu proksymalnym
lejkowaty kształt przekroju podłużnego końca proksymalnego koszulki (tuż za zastawką)
</t>
    </r>
    <r>
      <rPr>
        <b/>
        <sz val="10"/>
        <color theme="1"/>
        <rFont val="Times New Roman"/>
        <family val="1"/>
        <charset val="238"/>
      </rPr>
      <t>10 szt. długość 45 cm lub 65 cm oraz 10 szt długość 90 cm</t>
    </r>
  </si>
  <si>
    <t>Stent samorozprężalny obwodowy wykonany z nitinolu w technice wycinania laserowego z jednego kawałka tuby o dużej sile radialnej i dużej elastyczności
Średnice stentu: 5 -10 mm
•	Długości stentu: 20 – 200 mm
•	Kompatybilny z prowadnikiem 0.035”, „over the wire”
•	Kompatybilny z koszulką wprowadzającą max. do 6F dla wszystkich rozmiarów
•	Markery na końcach – minimum 4 na każdym końcu
•	Marker na koszulce
•	Dwie długości systemu wprowadzającego, poniżej i powyżej 100 cm.
Zamawiajacy dopuszcza możliwość zaoferowania  stentu o parametrach: średnice 5-8mm, długości 20-150mm.</t>
  </si>
  <si>
    <t>część nr 47</t>
  </si>
  <si>
    <t>część nr 48</t>
  </si>
  <si>
    <t>Elektroda indyferentna żelowa z kablem do elektrody o długości 3 lub 5 m.
Współpraca z sysytemem Bard</t>
  </si>
  <si>
    <t>Elektroda ablacyjna z chłodzoną końcówką w obiegu otwartym, 2 stopnie swobody
2 stopnie swobody - oznaczają, że elektroda zgina się w dwie strony
Średnica końcówka elektrody – max. 8F
Zbrojona końcówka
Długość końcówki – 3,5 mm lub 4 mm
Krzywizny – co najmniej 4 różne - do wyboru przez zamawiającego
Krzywizny – symetryczne i asymetryczne - do wyboru przez zamawiającego
Współpraca z ablatorami: STOCKERT, Johnson &amp; Johnson</t>
  </si>
  <si>
    <t>część nr 49</t>
  </si>
  <si>
    <t>część nr 50</t>
  </si>
  <si>
    <t>część nr 51</t>
  </si>
  <si>
    <t>Przedłużacz ciśnieniowy uniwersalny - długość 100 cm - wykonany z przeźroczystego materiału - miękki</t>
  </si>
  <si>
    <t>Przedłużacz wysokociśnieniowy, wykonany z przeźroczystego materiału, jałowy, aspirogenny, nietoksyczny
min 180cm
maksymalne dopuszczalne ciśnienie 10MPa</t>
  </si>
  <si>
    <t>Prowadnik obwodowy .035" o bardzo dobrym podparciu i sterowności
prowadnik stalowy z podparciem typu amplatz i zbrojoną końcówką,
doskonała sterowność
średnica .035" (proksymalnie .025") zapewniająca kompatybilność z urzadzeniami medycznymi,
powłoka MICROGLIDE ułatwiająca przejście przez kręte i ciasne zmiany,
wyjątkowy 17 cm, taperowany tip o średnicy .025"
prosta, kształtowalna, atraumatyczna końcówka
pozycjonowanie prowadnika ułatwia nieprzepuszczalna dla promieni rentgenowskich dystalna końcówka
długośc prowadnika: 145, 190 i 300 cm</t>
  </si>
  <si>
    <t>Miska jednorazowego użytku, posiadająca rant utrzymujący prowadnik i cewnik we wnętrzu miski, pojemność 2500ml</t>
  </si>
  <si>
    <r>
      <t>DZPZ/333/</t>
    </r>
    <r>
      <rPr>
        <b/>
        <sz val="10"/>
        <rFont val="Times New Roman"/>
        <family val="1"/>
        <charset val="238"/>
      </rPr>
      <t>41</t>
    </r>
    <r>
      <rPr>
        <b/>
        <sz val="10"/>
        <color theme="1"/>
        <rFont val="Times New Roman"/>
        <family val="1"/>
        <charset val="238"/>
      </rPr>
      <t>UEPN/2021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</si>
</sst>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theme="1"/>
      <name val="Calibri"/>
      <family val="2"/>
      <charset val="238"/>
      <scheme val="minor"/>
    </font>
    <font>
      <sz val="10"/>
      <color theme="1"/>
      <name val="Times New Roman"/>
      <family val="1"/>
      <charset val="238"/>
    </font>
    <font>
      <b/>
      <sz val="10"/>
      <color theme="1"/>
      <name val="Times New Roman"/>
      <family val="1"/>
      <charset val="238"/>
    </font>
    <font>
      <b/>
      <u/>
      <sz val="10"/>
      <color theme="1"/>
      <name val="Times New Roman"/>
      <family val="1"/>
      <charset val="238"/>
    </font>
    <font>
      <b/>
      <i/>
      <sz val="10"/>
      <color theme="1"/>
      <name val="Times New Roman"/>
      <family val="1"/>
      <charset val="238"/>
    </font>
    <font>
      <b/>
      <sz val="10"/>
      <name val="Times New Roman"/>
      <family val="1"/>
      <charset val="23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0" xfId="0" applyFont="1" applyFill="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7B1F1-CA03-4F03-87A7-29BED02BCB48}">
  <dimension ref="A2:W62"/>
  <sheetViews>
    <sheetView tabSelected="1" zoomScale="115" zoomScaleNormal="115" workbookViewId="0">
      <selection activeCell="B2" sqref="B2"/>
    </sheetView>
  </sheetViews>
  <sheetFormatPr defaultRowHeight="12.75" x14ac:dyDescent="0.25"/>
  <cols>
    <col min="1" max="1" width="5" style="1" customWidth="1"/>
    <col min="2" max="2" width="77.85546875" style="7" customWidth="1"/>
    <col min="3" max="3" width="37.85546875" style="7" customWidth="1"/>
    <col min="4" max="4" width="19.28515625" style="7" customWidth="1"/>
    <col min="5" max="5" width="16.5703125" style="1" bestFit="1" customWidth="1"/>
    <col min="6" max="6" width="13.5703125" style="1" customWidth="1"/>
    <col min="7" max="7" width="15" style="7" customWidth="1"/>
    <col min="8" max="12" width="14.28515625" style="7" customWidth="1"/>
    <col min="13" max="16384" width="9.140625" style="7"/>
  </cols>
  <sheetData>
    <row r="2" spans="1:23" ht="30" customHeight="1" x14ac:dyDescent="0.25">
      <c r="B2" s="2" t="s">
        <v>65</v>
      </c>
      <c r="C2" s="3" t="s">
        <v>25</v>
      </c>
      <c r="D2" s="4"/>
      <c r="E2" s="5"/>
      <c r="F2" s="5"/>
      <c r="G2" s="5"/>
      <c r="H2" s="5"/>
      <c r="I2" s="5"/>
      <c r="J2" s="5"/>
      <c r="K2" s="23" t="s">
        <v>26</v>
      </c>
      <c r="L2" s="23"/>
      <c r="M2" s="5"/>
      <c r="N2" s="5"/>
      <c r="O2" s="5"/>
      <c r="P2" s="1"/>
      <c r="Q2" s="1"/>
      <c r="R2" s="1"/>
      <c r="S2" s="1"/>
      <c r="T2" s="6"/>
      <c r="U2" s="6"/>
      <c r="V2" s="6"/>
      <c r="W2" s="6"/>
    </row>
    <row r="3" spans="1:23" s="1" customFormat="1" ht="38.25" x14ac:dyDescent="0.25">
      <c r="A3" s="8" t="s">
        <v>27</v>
      </c>
      <c r="B3" s="8" t="s">
        <v>28</v>
      </c>
      <c r="C3" s="8" t="s">
        <v>29</v>
      </c>
      <c r="D3" s="8" t="s">
        <v>30</v>
      </c>
      <c r="E3" s="8" t="s">
        <v>31</v>
      </c>
      <c r="F3" s="8" t="s">
        <v>32</v>
      </c>
      <c r="G3" s="8" t="s">
        <v>33</v>
      </c>
      <c r="H3" s="8" t="s">
        <v>34</v>
      </c>
      <c r="I3" s="8" t="s">
        <v>35</v>
      </c>
      <c r="J3" s="8" t="s">
        <v>36</v>
      </c>
      <c r="K3" s="8" t="s">
        <v>37</v>
      </c>
      <c r="L3" s="8" t="s">
        <v>38</v>
      </c>
      <c r="M3" s="5"/>
      <c r="N3" s="5"/>
      <c r="O3" s="5"/>
    </row>
    <row r="4" spans="1:23" ht="26.25" customHeight="1" x14ac:dyDescent="0.25">
      <c r="A4" s="30" t="s">
        <v>0</v>
      </c>
      <c r="B4" s="31"/>
      <c r="C4" s="31"/>
      <c r="D4" s="31"/>
      <c r="E4" s="31"/>
      <c r="F4" s="31"/>
      <c r="G4" s="31"/>
      <c r="H4" s="31"/>
      <c r="I4" s="31"/>
      <c r="J4" s="31"/>
      <c r="K4" s="31"/>
      <c r="L4" s="32"/>
      <c r="M4" s="5"/>
      <c r="N4" s="5"/>
      <c r="O4" s="5"/>
      <c r="P4" s="1"/>
      <c r="Q4" s="1"/>
      <c r="R4" s="1"/>
      <c r="S4" s="1"/>
      <c r="T4" s="6"/>
      <c r="U4" s="6"/>
      <c r="V4" s="6"/>
      <c r="W4" s="6"/>
    </row>
    <row r="5" spans="1:23" ht="191.25" x14ac:dyDescent="0.25">
      <c r="A5" s="10">
        <v>1</v>
      </c>
      <c r="B5" s="11" t="s">
        <v>1</v>
      </c>
      <c r="C5" s="11"/>
      <c r="D5" s="11"/>
      <c r="E5" s="12" t="s">
        <v>2</v>
      </c>
      <c r="F5" s="12">
        <v>30</v>
      </c>
      <c r="G5" s="12"/>
      <c r="H5" s="13">
        <f>F5*G5</f>
        <v>0</v>
      </c>
      <c r="I5" s="14"/>
      <c r="J5" s="13">
        <f>ROUND(H5*I5,2)</f>
        <v>0</v>
      </c>
      <c r="K5" s="13">
        <f>G5*I5</f>
        <v>0</v>
      </c>
      <c r="L5" s="13">
        <f>ROUND(H5*I5,2)</f>
        <v>0</v>
      </c>
      <c r="M5" s="5"/>
      <c r="N5" s="5"/>
      <c r="O5" s="5"/>
      <c r="P5" s="1"/>
      <c r="Q5" s="1"/>
      <c r="R5" s="1"/>
      <c r="S5" s="1"/>
      <c r="T5" s="6"/>
      <c r="U5" s="6"/>
      <c r="V5" s="6"/>
      <c r="W5" s="6"/>
    </row>
    <row r="6" spans="1:23" ht="26.25" customHeight="1" x14ac:dyDescent="0.25">
      <c r="A6" s="10"/>
      <c r="B6" s="11"/>
      <c r="C6" s="11"/>
      <c r="D6" s="11"/>
      <c r="E6" s="12"/>
      <c r="F6" s="12"/>
      <c r="G6" s="9" t="s">
        <v>3</v>
      </c>
      <c r="H6" s="15">
        <f>SUM(H5)</f>
        <v>0</v>
      </c>
      <c r="I6" s="9" t="s">
        <v>4</v>
      </c>
      <c r="J6" s="15">
        <f>SUM(J5)</f>
        <v>0</v>
      </c>
      <c r="K6" s="9" t="s">
        <v>5</v>
      </c>
      <c r="L6" s="15">
        <f>SUM(L5)</f>
        <v>0</v>
      </c>
      <c r="M6" s="5"/>
      <c r="N6" s="5"/>
      <c r="O6" s="5"/>
      <c r="P6" s="1"/>
      <c r="Q6" s="1"/>
      <c r="R6" s="1"/>
      <c r="S6" s="1"/>
      <c r="T6" s="6"/>
      <c r="U6" s="6"/>
      <c r="V6" s="6"/>
      <c r="W6" s="6"/>
    </row>
    <row r="7" spans="1:23" ht="26.25" customHeight="1" x14ac:dyDescent="0.25">
      <c r="A7" s="30" t="s">
        <v>6</v>
      </c>
      <c r="B7" s="31"/>
      <c r="C7" s="31"/>
      <c r="D7" s="31"/>
      <c r="E7" s="31"/>
      <c r="F7" s="31"/>
      <c r="G7" s="31"/>
      <c r="H7" s="31"/>
      <c r="I7" s="31"/>
      <c r="J7" s="31"/>
      <c r="K7" s="31"/>
      <c r="L7" s="32"/>
      <c r="M7" s="5"/>
      <c r="N7" s="5"/>
      <c r="O7" s="5"/>
      <c r="P7" s="1"/>
      <c r="Q7" s="1"/>
      <c r="R7" s="1"/>
      <c r="S7" s="1"/>
      <c r="T7" s="6"/>
      <c r="U7" s="6"/>
      <c r="V7" s="6"/>
      <c r="W7" s="6"/>
    </row>
    <row r="8" spans="1:23" ht="204" x14ac:dyDescent="0.25">
      <c r="A8" s="10">
        <v>1</v>
      </c>
      <c r="B8" s="11" t="s">
        <v>7</v>
      </c>
      <c r="C8" s="11"/>
      <c r="D8" s="11"/>
      <c r="E8" s="12" t="s">
        <v>2</v>
      </c>
      <c r="F8" s="12">
        <v>5</v>
      </c>
      <c r="G8" s="12"/>
      <c r="H8" s="13">
        <f>F8*G8</f>
        <v>0</v>
      </c>
      <c r="I8" s="14"/>
      <c r="J8" s="13">
        <f>ROUND(H8*I8,2)</f>
        <v>0</v>
      </c>
      <c r="K8" s="13">
        <f>G8*I8</f>
        <v>0</v>
      </c>
      <c r="L8" s="13">
        <f>ROUND(H8*I8,2)</f>
        <v>0</v>
      </c>
      <c r="M8" s="5"/>
      <c r="N8" s="5"/>
      <c r="O8" s="5"/>
      <c r="P8" s="1"/>
      <c r="Q8" s="1"/>
      <c r="R8" s="1"/>
      <c r="S8" s="1"/>
      <c r="T8" s="6"/>
      <c r="U8" s="6"/>
      <c r="V8" s="6"/>
      <c r="W8" s="6"/>
    </row>
    <row r="9" spans="1:23" ht="318.75" x14ac:dyDescent="0.25">
      <c r="A9" s="10">
        <v>2</v>
      </c>
      <c r="B9" s="11" t="s">
        <v>39</v>
      </c>
      <c r="C9" s="11"/>
      <c r="D9" s="11"/>
      <c r="E9" s="12" t="s">
        <v>2</v>
      </c>
      <c r="F9" s="12">
        <v>50</v>
      </c>
      <c r="G9" s="12"/>
      <c r="H9" s="13">
        <f t="shared" ref="H9:H23" si="0">F9*G9</f>
        <v>0</v>
      </c>
      <c r="I9" s="14"/>
      <c r="J9" s="13">
        <f t="shared" ref="J9:J23" si="1">ROUND(H9*I9,2)</f>
        <v>0</v>
      </c>
      <c r="K9" s="13">
        <f t="shared" ref="K9:K23" si="2">G9*I9</f>
        <v>0</v>
      </c>
      <c r="L9" s="13">
        <f t="shared" ref="L9:L23" si="3">ROUND(H9*I9,2)</f>
        <v>0</v>
      </c>
      <c r="M9" s="5"/>
      <c r="N9" s="5"/>
      <c r="O9" s="5"/>
      <c r="P9" s="1"/>
      <c r="Q9" s="1"/>
      <c r="R9" s="1"/>
      <c r="S9" s="1"/>
      <c r="T9" s="6"/>
      <c r="U9" s="6"/>
      <c r="V9" s="6"/>
      <c r="W9" s="6"/>
    </row>
    <row r="10" spans="1:23" ht="38.25" x14ac:dyDescent="0.25">
      <c r="A10" s="10">
        <v>3</v>
      </c>
      <c r="B10" s="11" t="s">
        <v>8</v>
      </c>
      <c r="C10" s="11"/>
      <c r="D10" s="11"/>
      <c r="E10" s="12" t="s">
        <v>2</v>
      </c>
      <c r="F10" s="12">
        <v>25</v>
      </c>
      <c r="G10" s="12"/>
      <c r="H10" s="13">
        <f t="shared" si="0"/>
        <v>0</v>
      </c>
      <c r="I10" s="14"/>
      <c r="J10" s="13">
        <f t="shared" si="1"/>
        <v>0</v>
      </c>
      <c r="K10" s="13">
        <f t="shared" si="2"/>
        <v>0</v>
      </c>
      <c r="L10" s="13">
        <f t="shared" si="3"/>
        <v>0</v>
      </c>
      <c r="M10" s="5"/>
      <c r="N10" s="5"/>
      <c r="O10" s="5"/>
      <c r="P10" s="1"/>
      <c r="Q10" s="1"/>
      <c r="R10" s="1"/>
      <c r="S10" s="1"/>
      <c r="T10" s="6"/>
      <c r="U10" s="6"/>
      <c r="V10" s="6"/>
      <c r="W10" s="6"/>
    </row>
    <row r="11" spans="1:23" ht="102" x14ac:dyDescent="0.25">
      <c r="A11" s="10">
        <v>4</v>
      </c>
      <c r="B11" s="11" t="s">
        <v>9</v>
      </c>
      <c r="C11" s="11"/>
      <c r="D11" s="11"/>
      <c r="E11" s="12" t="s">
        <v>2</v>
      </c>
      <c r="F11" s="12">
        <v>300</v>
      </c>
      <c r="G11" s="12"/>
      <c r="H11" s="13">
        <f t="shared" si="0"/>
        <v>0</v>
      </c>
      <c r="I11" s="14"/>
      <c r="J11" s="13">
        <f t="shared" si="1"/>
        <v>0</v>
      </c>
      <c r="K11" s="13">
        <f t="shared" si="2"/>
        <v>0</v>
      </c>
      <c r="L11" s="13">
        <f t="shared" si="3"/>
        <v>0</v>
      </c>
      <c r="M11" s="5"/>
      <c r="N11" s="5"/>
      <c r="O11" s="5"/>
      <c r="P11" s="1"/>
      <c r="Q11" s="1"/>
      <c r="R11" s="1"/>
      <c r="S11" s="1"/>
      <c r="T11" s="6"/>
      <c r="U11" s="6"/>
      <c r="V11" s="6"/>
      <c r="W11" s="6"/>
    </row>
    <row r="12" spans="1:23" ht="63.75" x14ac:dyDescent="0.25">
      <c r="A12" s="10">
        <v>5</v>
      </c>
      <c r="B12" s="11" t="s">
        <v>10</v>
      </c>
      <c r="C12" s="11"/>
      <c r="D12" s="11"/>
      <c r="E12" s="12" t="s">
        <v>2</v>
      </c>
      <c r="F12" s="12">
        <v>200</v>
      </c>
      <c r="G12" s="12"/>
      <c r="H12" s="13">
        <f t="shared" si="0"/>
        <v>0</v>
      </c>
      <c r="I12" s="14"/>
      <c r="J12" s="13">
        <f t="shared" si="1"/>
        <v>0</v>
      </c>
      <c r="K12" s="13">
        <f t="shared" si="2"/>
        <v>0</v>
      </c>
      <c r="L12" s="13">
        <f t="shared" si="3"/>
        <v>0</v>
      </c>
      <c r="M12" s="5"/>
      <c r="N12" s="5"/>
      <c r="O12" s="5"/>
      <c r="P12" s="1"/>
      <c r="Q12" s="1"/>
      <c r="R12" s="1"/>
      <c r="S12" s="1"/>
      <c r="T12" s="6"/>
      <c r="U12" s="6"/>
      <c r="V12" s="6"/>
      <c r="W12" s="6"/>
    </row>
    <row r="13" spans="1:23" ht="51" x14ac:dyDescent="0.25">
      <c r="A13" s="10">
        <v>6</v>
      </c>
      <c r="B13" s="11" t="s">
        <v>11</v>
      </c>
      <c r="C13" s="11"/>
      <c r="D13" s="11"/>
      <c r="E13" s="12" t="s">
        <v>2</v>
      </c>
      <c r="F13" s="12">
        <v>50</v>
      </c>
      <c r="G13" s="12"/>
      <c r="H13" s="13">
        <f t="shared" si="0"/>
        <v>0</v>
      </c>
      <c r="I13" s="14"/>
      <c r="J13" s="13">
        <f t="shared" si="1"/>
        <v>0</v>
      </c>
      <c r="K13" s="13">
        <f t="shared" si="2"/>
        <v>0</v>
      </c>
      <c r="L13" s="13">
        <f t="shared" si="3"/>
        <v>0</v>
      </c>
      <c r="M13" s="5"/>
      <c r="N13" s="5"/>
      <c r="O13" s="5"/>
      <c r="P13" s="1"/>
      <c r="Q13" s="1"/>
      <c r="R13" s="1"/>
      <c r="S13" s="1"/>
      <c r="T13" s="6"/>
      <c r="U13" s="6"/>
      <c r="V13" s="6"/>
      <c r="W13" s="6"/>
    </row>
    <row r="14" spans="1:23" ht="38.25" x14ac:dyDescent="0.25">
      <c r="A14" s="10">
        <v>7</v>
      </c>
      <c r="B14" s="11" t="s">
        <v>12</v>
      </c>
      <c r="C14" s="11"/>
      <c r="D14" s="11"/>
      <c r="E14" s="12" t="s">
        <v>2</v>
      </c>
      <c r="F14" s="12">
        <v>50</v>
      </c>
      <c r="G14" s="12"/>
      <c r="H14" s="13">
        <f t="shared" si="0"/>
        <v>0</v>
      </c>
      <c r="I14" s="14"/>
      <c r="J14" s="13">
        <f t="shared" si="1"/>
        <v>0</v>
      </c>
      <c r="K14" s="13">
        <f t="shared" si="2"/>
        <v>0</v>
      </c>
      <c r="L14" s="13">
        <f t="shared" si="3"/>
        <v>0</v>
      </c>
      <c r="M14" s="5"/>
      <c r="N14" s="5"/>
      <c r="O14" s="5"/>
      <c r="P14" s="1"/>
      <c r="Q14" s="1"/>
      <c r="R14" s="1"/>
      <c r="S14" s="1"/>
      <c r="T14" s="6"/>
      <c r="U14" s="6"/>
      <c r="V14" s="6"/>
      <c r="W14" s="6"/>
    </row>
    <row r="15" spans="1:23" ht="38.25" x14ac:dyDescent="0.25">
      <c r="A15" s="10">
        <v>8</v>
      </c>
      <c r="B15" s="11" t="s">
        <v>13</v>
      </c>
      <c r="C15" s="11"/>
      <c r="D15" s="11"/>
      <c r="E15" s="12" t="s">
        <v>2</v>
      </c>
      <c r="F15" s="12">
        <v>200</v>
      </c>
      <c r="G15" s="12"/>
      <c r="H15" s="13">
        <f t="shared" si="0"/>
        <v>0</v>
      </c>
      <c r="I15" s="14"/>
      <c r="J15" s="13">
        <f t="shared" si="1"/>
        <v>0</v>
      </c>
      <c r="K15" s="13">
        <f t="shared" si="2"/>
        <v>0</v>
      </c>
      <c r="L15" s="13">
        <f t="shared" si="3"/>
        <v>0</v>
      </c>
      <c r="M15" s="5"/>
      <c r="N15" s="5"/>
      <c r="O15" s="5"/>
      <c r="P15" s="1"/>
      <c r="Q15" s="1"/>
      <c r="R15" s="1"/>
      <c r="S15" s="1"/>
      <c r="T15" s="6"/>
      <c r="U15" s="6"/>
      <c r="V15" s="6"/>
      <c r="W15" s="6"/>
    </row>
    <row r="16" spans="1:23" ht="51" x14ac:dyDescent="0.25">
      <c r="A16" s="10">
        <v>9</v>
      </c>
      <c r="B16" s="11" t="s">
        <v>14</v>
      </c>
      <c r="C16" s="11"/>
      <c r="D16" s="11"/>
      <c r="E16" s="12" t="s">
        <v>2</v>
      </c>
      <c r="F16" s="12">
        <v>100</v>
      </c>
      <c r="G16" s="12"/>
      <c r="H16" s="13">
        <f t="shared" si="0"/>
        <v>0</v>
      </c>
      <c r="I16" s="14"/>
      <c r="J16" s="13">
        <f t="shared" si="1"/>
        <v>0</v>
      </c>
      <c r="K16" s="13">
        <f t="shared" si="2"/>
        <v>0</v>
      </c>
      <c r="L16" s="13">
        <f t="shared" si="3"/>
        <v>0</v>
      </c>
      <c r="M16" s="5"/>
      <c r="N16" s="5"/>
      <c r="O16" s="5"/>
      <c r="P16" s="1"/>
      <c r="Q16" s="1"/>
      <c r="R16" s="1"/>
      <c r="S16" s="1"/>
      <c r="T16" s="6"/>
      <c r="U16" s="6"/>
      <c r="V16" s="6"/>
      <c r="W16" s="6"/>
    </row>
    <row r="17" spans="1:23" ht="49.5" customHeight="1" x14ac:dyDescent="0.25">
      <c r="A17" s="10">
        <v>10</v>
      </c>
      <c r="B17" s="11" t="s">
        <v>15</v>
      </c>
      <c r="C17" s="11"/>
      <c r="D17" s="11"/>
      <c r="E17" s="12" t="s">
        <v>2</v>
      </c>
      <c r="F17" s="12">
        <v>50</v>
      </c>
      <c r="G17" s="12"/>
      <c r="H17" s="13">
        <f t="shared" si="0"/>
        <v>0</v>
      </c>
      <c r="I17" s="14"/>
      <c r="J17" s="13">
        <f t="shared" si="1"/>
        <v>0</v>
      </c>
      <c r="K17" s="13">
        <f t="shared" si="2"/>
        <v>0</v>
      </c>
      <c r="L17" s="13">
        <f t="shared" si="3"/>
        <v>0</v>
      </c>
      <c r="M17" s="5"/>
      <c r="N17" s="5"/>
      <c r="O17" s="5"/>
      <c r="P17" s="1"/>
      <c r="Q17" s="1"/>
      <c r="R17" s="1"/>
      <c r="S17" s="1"/>
      <c r="T17" s="6"/>
      <c r="U17" s="6"/>
      <c r="V17" s="6"/>
      <c r="W17" s="6"/>
    </row>
    <row r="18" spans="1:23" ht="140.25" x14ac:dyDescent="0.25">
      <c r="A18" s="10">
        <v>11</v>
      </c>
      <c r="B18" s="11" t="s">
        <v>53</v>
      </c>
      <c r="C18" s="11"/>
      <c r="D18" s="11"/>
      <c r="E18" s="12" t="s">
        <v>2</v>
      </c>
      <c r="F18" s="12">
        <v>80</v>
      </c>
      <c r="G18" s="12"/>
      <c r="H18" s="13">
        <f t="shared" si="0"/>
        <v>0</v>
      </c>
      <c r="I18" s="14"/>
      <c r="J18" s="13">
        <f t="shared" si="1"/>
        <v>0</v>
      </c>
      <c r="K18" s="13">
        <f t="shared" si="2"/>
        <v>0</v>
      </c>
      <c r="L18" s="13">
        <f t="shared" si="3"/>
        <v>0</v>
      </c>
      <c r="M18" s="5"/>
      <c r="N18" s="5"/>
      <c r="O18" s="5"/>
      <c r="P18" s="1"/>
      <c r="Q18" s="1"/>
      <c r="R18" s="1"/>
      <c r="S18" s="1"/>
      <c r="T18" s="6"/>
      <c r="U18" s="6"/>
      <c r="V18" s="6"/>
      <c r="W18" s="6"/>
    </row>
    <row r="19" spans="1:23" ht="127.5" x14ac:dyDescent="0.25">
      <c r="A19" s="10">
        <v>12</v>
      </c>
      <c r="B19" s="11" t="s">
        <v>44</v>
      </c>
      <c r="C19" s="11"/>
      <c r="D19" s="11"/>
      <c r="E19" s="12" t="s">
        <v>2</v>
      </c>
      <c r="F19" s="12">
        <v>150</v>
      </c>
      <c r="G19" s="12"/>
      <c r="H19" s="13">
        <f t="shared" si="0"/>
        <v>0</v>
      </c>
      <c r="I19" s="14"/>
      <c r="J19" s="13">
        <f t="shared" si="1"/>
        <v>0</v>
      </c>
      <c r="K19" s="13">
        <f t="shared" si="2"/>
        <v>0</v>
      </c>
      <c r="L19" s="13">
        <f t="shared" si="3"/>
        <v>0</v>
      </c>
      <c r="M19" s="5"/>
      <c r="N19" s="5"/>
      <c r="O19" s="5"/>
      <c r="P19" s="1"/>
      <c r="Q19" s="1"/>
      <c r="R19" s="1"/>
      <c r="S19" s="1"/>
      <c r="T19" s="6"/>
      <c r="U19" s="6"/>
      <c r="V19" s="6"/>
      <c r="W19" s="6"/>
    </row>
    <row r="20" spans="1:23" ht="51" x14ac:dyDescent="0.25">
      <c r="A20" s="10">
        <v>13</v>
      </c>
      <c r="B20" s="11" t="s">
        <v>16</v>
      </c>
      <c r="C20" s="11"/>
      <c r="D20" s="11"/>
      <c r="E20" s="12" t="s">
        <v>2</v>
      </c>
      <c r="F20" s="12">
        <v>400</v>
      </c>
      <c r="G20" s="12"/>
      <c r="H20" s="13">
        <f t="shared" si="0"/>
        <v>0</v>
      </c>
      <c r="I20" s="14"/>
      <c r="J20" s="13">
        <f t="shared" si="1"/>
        <v>0</v>
      </c>
      <c r="K20" s="13">
        <f t="shared" si="2"/>
        <v>0</v>
      </c>
      <c r="L20" s="13">
        <f t="shared" si="3"/>
        <v>0</v>
      </c>
      <c r="M20" s="5"/>
      <c r="N20" s="5"/>
      <c r="O20" s="5"/>
      <c r="P20" s="1"/>
      <c r="Q20" s="1"/>
      <c r="R20" s="1"/>
      <c r="S20" s="1"/>
      <c r="T20" s="6"/>
      <c r="U20" s="6"/>
      <c r="V20" s="6"/>
      <c r="W20" s="6"/>
    </row>
    <row r="21" spans="1:23" ht="76.5" x14ac:dyDescent="0.25">
      <c r="A21" s="10">
        <v>14</v>
      </c>
      <c r="B21" s="11" t="s">
        <v>17</v>
      </c>
      <c r="C21" s="11"/>
      <c r="D21" s="11"/>
      <c r="E21" s="12" t="s">
        <v>2</v>
      </c>
      <c r="F21" s="12">
        <v>20</v>
      </c>
      <c r="G21" s="12"/>
      <c r="H21" s="13">
        <f t="shared" si="0"/>
        <v>0</v>
      </c>
      <c r="I21" s="14"/>
      <c r="J21" s="13">
        <f t="shared" si="1"/>
        <v>0</v>
      </c>
      <c r="K21" s="13">
        <f t="shared" si="2"/>
        <v>0</v>
      </c>
      <c r="L21" s="13">
        <f t="shared" si="3"/>
        <v>0</v>
      </c>
      <c r="M21" s="5"/>
      <c r="N21" s="5"/>
      <c r="O21" s="5"/>
      <c r="P21" s="1"/>
      <c r="Q21" s="1"/>
      <c r="R21" s="1"/>
      <c r="S21" s="1"/>
      <c r="T21" s="6"/>
      <c r="U21" s="6"/>
      <c r="V21" s="6"/>
      <c r="W21" s="6"/>
    </row>
    <row r="22" spans="1:23" ht="38.25" x14ac:dyDescent="0.25">
      <c r="A22" s="10">
        <v>15</v>
      </c>
      <c r="B22" s="11" t="s">
        <v>18</v>
      </c>
      <c r="C22" s="11"/>
      <c r="D22" s="11"/>
      <c r="E22" s="12" t="s">
        <v>2</v>
      </c>
      <c r="F22" s="12">
        <v>100</v>
      </c>
      <c r="G22" s="12"/>
      <c r="H22" s="13">
        <f t="shared" si="0"/>
        <v>0</v>
      </c>
      <c r="I22" s="14"/>
      <c r="J22" s="13">
        <f t="shared" si="1"/>
        <v>0</v>
      </c>
      <c r="K22" s="13">
        <f t="shared" si="2"/>
        <v>0</v>
      </c>
      <c r="L22" s="13">
        <f t="shared" si="3"/>
        <v>0</v>
      </c>
      <c r="M22" s="5"/>
      <c r="N22" s="5"/>
      <c r="O22" s="5"/>
      <c r="P22" s="1"/>
      <c r="Q22" s="1"/>
      <c r="R22" s="1"/>
      <c r="S22" s="1"/>
      <c r="T22" s="6"/>
      <c r="U22" s="6"/>
      <c r="V22" s="6"/>
      <c r="W22" s="6"/>
    </row>
    <row r="23" spans="1:23" ht="38.25" x14ac:dyDescent="0.25">
      <c r="A23" s="10">
        <v>16</v>
      </c>
      <c r="B23" s="11" t="s">
        <v>19</v>
      </c>
      <c r="C23" s="11"/>
      <c r="D23" s="11"/>
      <c r="E23" s="12" t="s">
        <v>2</v>
      </c>
      <c r="F23" s="12">
        <v>50</v>
      </c>
      <c r="G23" s="12"/>
      <c r="H23" s="13">
        <f t="shared" si="0"/>
        <v>0</v>
      </c>
      <c r="I23" s="14"/>
      <c r="J23" s="13">
        <f t="shared" si="1"/>
        <v>0</v>
      </c>
      <c r="K23" s="13">
        <f t="shared" si="2"/>
        <v>0</v>
      </c>
      <c r="L23" s="13">
        <f t="shared" si="3"/>
        <v>0</v>
      </c>
      <c r="M23" s="5"/>
      <c r="N23" s="5"/>
      <c r="O23" s="5"/>
      <c r="P23" s="1"/>
      <c r="Q23" s="1"/>
      <c r="R23" s="1"/>
      <c r="S23" s="1"/>
      <c r="T23" s="6"/>
      <c r="U23" s="6"/>
      <c r="V23" s="6"/>
      <c r="W23" s="6"/>
    </row>
    <row r="24" spans="1:23" ht="26.25" customHeight="1" x14ac:dyDescent="0.25">
      <c r="A24" s="10"/>
      <c r="B24" s="11"/>
      <c r="C24" s="11"/>
      <c r="D24" s="11"/>
      <c r="E24" s="12"/>
      <c r="F24" s="12"/>
      <c r="G24" s="9" t="s">
        <v>3</v>
      </c>
      <c r="H24" s="15">
        <f>SUM(H8:H23)</f>
        <v>0</v>
      </c>
      <c r="I24" s="9" t="s">
        <v>4</v>
      </c>
      <c r="J24" s="15">
        <f t="shared" ref="J24" si="4">L24-H24</f>
        <v>0</v>
      </c>
      <c r="K24" s="9" t="s">
        <v>5</v>
      </c>
      <c r="L24" s="15">
        <f>H24*1.08</f>
        <v>0</v>
      </c>
      <c r="M24" s="5"/>
      <c r="N24" s="5"/>
      <c r="O24" s="5"/>
      <c r="P24" s="1"/>
      <c r="Q24" s="1"/>
      <c r="R24" s="1"/>
      <c r="S24" s="1"/>
      <c r="T24" s="6"/>
      <c r="U24" s="6"/>
      <c r="V24" s="6"/>
      <c r="W24" s="6"/>
    </row>
    <row r="25" spans="1:23" ht="26.25" customHeight="1" x14ac:dyDescent="0.25">
      <c r="A25" s="30" t="s">
        <v>20</v>
      </c>
      <c r="B25" s="31"/>
      <c r="C25" s="31"/>
      <c r="D25" s="31"/>
      <c r="E25" s="31"/>
      <c r="F25" s="31"/>
      <c r="G25" s="31"/>
      <c r="H25" s="31"/>
      <c r="I25" s="31"/>
      <c r="J25" s="31"/>
      <c r="K25" s="31"/>
      <c r="L25" s="32"/>
      <c r="M25" s="5"/>
      <c r="N25" s="5"/>
      <c r="O25" s="5"/>
      <c r="P25" s="1"/>
      <c r="Q25" s="1"/>
      <c r="R25" s="1"/>
      <c r="S25" s="1"/>
      <c r="T25" s="6"/>
      <c r="U25" s="6"/>
      <c r="V25" s="6"/>
      <c r="W25" s="6"/>
    </row>
    <row r="26" spans="1:23" ht="25.5" x14ac:dyDescent="0.25">
      <c r="A26" s="10">
        <v>1</v>
      </c>
      <c r="B26" s="11" t="s">
        <v>21</v>
      </c>
      <c r="C26" s="11"/>
      <c r="D26" s="11"/>
      <c r="E26" s="12" t="s">
        <v>2</v>
      </c>
      <c r="F26" s="12">
        <v>200</v>
      </c>
      <c r="G26" s="12"/>
      <c r="H26" s="13">
        <f t="shared" ref="H26" si="5">F26*G26</f>
        <v>0</v>
      </c>
      <c r="I26" s="14"/>
      <c r="J26" s="13">
        <f t="shared" ref="J26" si="6">ROUND(H26*I26,2)</f>
        <v>0</v>
      </c>
      <c r="K26" s="13">
        <f t="shared" ref="K26" si="7">G26*I26</f>
        <v>0</v>
      </c>
      <c r="L26" s="13">
        <f t="shared" ref="L26" si="8">ROUND(H26*I26,2)</f>
        <v>0</v>
      </c>
      <c r="M26" s="5"/>
      <c r="N26" s="5"/>
      <c r="O26" s="5"/>
      <c r="P26" s="1"/>
      <c r="Q26" s="1"/>
      <c r="R26" s="1"/>
      <c r="S26" s="1"/>
      <c r="T26" s="6"/>
      <c r="U26" s="6"/>
      <c r="V26" s="6"/>
      <c r="W26" s="6"/>
    </row>
    <row r="27" spans="1:23" ht="26.25" customHeight="1" x14ac:dyDescent="0.25">
      <c r="A27" s="10"/>
      <c r="B27" s="11"/>
      <c r="C27" s="11"/>
      <c r="D27" s="11"/>
      <c r="E27" s="12"/>
      <c r="F27" s="12"/>
      <c r="G27" s="9" t="s">
        <v>3</v>
      </c>
      <c r="H27" s="15">
        <f>SUM(H26)</f>
        <v>0</v>
      </c>
      <c r="I27" s="9" t="s">
        <v>4</v>
      </c>
      <c r="J27" s="15">
        <f>SUM(J26)</f>
        <v>0</v>
      </c>
      <c r="K27" s="9" t="s">
        <v>5</v>
      </c>
      <c r="L27" s="15">
        <f>SUM(L26)</f>
        <v>0</v>
      </c>
      <c r="M27" s="5"/>
      <c r="N27" s="5"/>
      <c r="O27" s="5"/>
      <c r="P27" s="1"/>
      <c r="Q27" s="1"/>
      <c r="R27" s="1"/>
      <c r="S27" s="1"/>
      <c r="T27" s="6"/>
      <c r="U27" s="6"/>
      <c r="V27" s="6"/>
      <c r="W27" s="6"/>
    </row>
    <row r="28" spans="1:23" ht="26.25" customHeight="1" x14ac:dyDescent="0.25">
      <c r="A28" s="30" t="s">
        <v>22</v>
      </c>
      <c r="B28" s="31"/>
      <c r="C28" s="31"/>
      <c r="D28" s="31"/>
      <c r="E28" s="31"/>
      <c r="F28" s="31"/>
      <c r="G28" s="31"/>
      <c r="H28" s="31"/>
      <c r="I28" s="31"/>
      <c r="J28" s="31"/>
      <c r="K28" s="31"/>
      <c r="L28" s="32"/>
      <c r="M28" s="5"/>
      <c r="N28" s="5"/>
      <c r="O28" s="5"/>
      <c r="P28" s="1"/>
      <c r="Q28" s="1"/>
      <c r="R28" s="1"/>
      <c r="S28" s="1"/>
      <c r="T28" s="6"/>
      <c r="U28" s="6"/>
      <c r="V28" s="6"/>
      <c r="W28" s="6"/>
    </row>
    <row r="29" spans="1:23" ht="38.25" x14ac:dyDescent="0.25">
      <c r="A29" s="10">
        <v>1</v>
      </c>
      <c r="B29" s="11" t="s">
        <v>23</v>
      </c>
      <c r="C29" s="11"/>
      <c r="D29" s="11"/>
      <c r="E29" s="12" t="s">
        <v>24</v>
      </c>
      <c r="F29" s="12">
        <v>3</v>
      </c>
      <c r="G29" s="12"/>
      <c r="H29" s="13">
        <f t="shared" ref="H29" si="9">F29*G29</f>
        <v>0</v>
      </c>
      <c r="I29" s="14"/>
      <c r="J29" s="13">
        <f t="shared" ref="J29" si="10">ROUND(H29*I29,2)</f>
        <v>0</v>
      </c>
      <c r="K29" s="13">
        <f t="shared" ref="K29" si="11">G29*I29</f>
        <v>0</v>
      </c>
      <c r="L29" s="13">
        <f t="shared" ref="L29" si="12">ROUND(H29*I29,2)</f>
        <v>0</v>
      </c>
      <c r="M29" s="5"/>
      <c r="N29" s="5"/>
      <c r="O29" s="5"/>
      <c r="P29" s="1"/>
      <c r="Q29" s="1"/>
      <c r="R29" s="1"/>
      <c r="S29" s="1"/>
      <c r="T29" s="6"/>
      <c r="U29" s="6"/>
      <c r="V29" s="6"/>
      <c r="W29" s="6"/>
    </row>
    <row r="30" spans="1:23" ht="26.25" customHeight="1" x14ac:dyDescent="0.25">
      <c r="A30" s="10"/>
      <c r="B30" s="11"/>
      <c r="C30" s="11"/>
      <c r="D30" s="11"/>
      <c r="E30" s="12"/>
      <c r="F30" s="12"/>
      <c r="G30" s="9" t="s">
        <v>3</v>
      </c>
      <c r="H30" s="15">
        <f>SUM(H29:H29)</f>
        <v>0</v>
      </c>
      <c r="I30" s="9" t="s">
        <v>4</v>
      </c>
      <c r="J30" s="15">
        <f>SUM(J29:J29)</f>
        <v>0</v>
      </c>
      <c r="K30" s="9" t="s">
        <v>5</v>
      </c>
      <c r="L30" s="15">
        <f>SUM(L29:L29)</f>
        <v>0</v>
      </c>
      <c r="M30" s="5"/>
      <c r="N30" s="5"/>
      <c r="O30" s="5"/>
      <c r="P30" s="1"/>
      <c r="Q30" s="1"/>
      <c r="R30" s="1"/>
      <c r="S30" s="1"/>
      <c r="T30" s="6"/>
      <c r="U30" s="6"/>
      <c r="V30" s="6"/>
      <c r="W30" s="6"/>
    </row>
    <row r="31" spans="1:23" ht="26.25" customHeight="1" x14ac:dyDescent="0.25">
      <c r="A31" s="20" t="s">
        <v>40</v>
      </c>
      <c r="B31" s="21"/>
      <c r="C31" s="21"/>
      <c r="D31" s="21"/>
      <c r="E31" s="21"/>
      <c r="F31" s="21"/>
      <c r="G31" s="21"/>
      <c r="H31" s="21"/>
      <c r="I31" s="21"/>
      <c r="J31" s="21"/>
      <c r="K31" s="21"/>
      <c r="L31" s="22"/>
    </row>
    <row r="32" spans="1:23" ht="89.25" x14ac:dyDescent="0.25">
      <c r="A32" s="10">
        <v>1</v>
      </c>
      <c r="B32" s="11" t="s">
        <v>45</v>
      </c>
      <c r="C32" s="11"/>
      <c r="D32" s="11"/>
      <c r="E32" s="12" t="s">
        <v>2</v>
      </c>
      <c r="F32" s="12">
        <v>2</v>
      </c>
      <c r="G32" s="12"/>
      <c r="H32" s="13">
        <f t="shared" ref="H32" si="13">F32*G32</f>
        <v>0</v>
      </c>
      <c r="I32" s="14"/>
      <c r="J32" s="13">
        <f t="shared" ref="J32" si="14">ROUND(H32*I32,2)</f>
        <v>0</v>
      </c>
      <c r="K32" s="13">
        <f t="shared" ref="K32" si="15">G32*I32</f>
        <v>0</v>
      </c>
      <c r="L32" s="13">
        <f t="shared" ref="L32" si="16">ROUND(H32*I32,2)</f>
        <v>0</v>
      </c>
      <c r="M32" s="5"/>
      <c r="N32" s="5"/>
      <c r="O32" s="5"/>
      <c r="P32" s="1"/>
      <c r="Q32" s="1"/>
      <c r="R32" s="1"/>
      <c r="S32" s="1"/>
      <c r="T32" s="6"/>
      <c r="U32" s="6"/>
      <c r="V32" s="6"/>
      <c r="W32" s="6"/>
    </row>
    <row r="33" spans="1:23" ht="26.25" customHeight="1" x14ac:dyDescent="0.25">
      <c r="A33" s="10"/>
      <c r="B33" s="11"/>
      <c r="C33" s="11"/>
      <c r="D33" s="11"/>
      <c r="E33" s="12"/>
      <c r="F33" s="12"/>
      <c r="G33" s="9" t="s">
        <v>3</v>
      </c>
      <c r="H33" s="15">
        <f>SUM(H32)</f>
        <v>0</v>
      </c>
      <c r="I33" s="9" t="s">
        <v>4</v>
      </c>
      <c r="J33" s="15">
        <f>SUM(J32)</f>
        <v>0</v>
      </c>
      <c r="K33" s="9" t="s">
        <v>5</v>
      </c>
      <c r="L33" s="15">
        <f>SUM(L32)</f>
        <v>0</v>
      </c>
    </row>
    <row r="34" spans="1:23" ht="26.25" customHeight="1" x14ac:dyDescent="0.25">
      <c r="A34" s="20" t="s">
        <v>41</v>
      </c>
      <c r="B34" s="21"/>
      <c r="C34" s="21"/>
      <c r="D34" s="21"/>
      <c r="E34" s="21"/>
      <c r="F34" s="21"/>
      <c r="G34" s="21"/>
      <c r="H34" s="21"/>
      <c r="I34" s="21"/>
      <c r="J34" s="21"/>
      <c r="K34" s="21"/>
      <c r="L34" s="22"/>
    </row>
    <row r="35" spans="1:23" ht="63.75" x14ac:dyDescent="0.25">
      <c r="A35" s="10">
        <v>1</v>
      </c>
      <c r="B35" s="11" t="s">
        <v>43</v>
      </c>
      <c r="C35" s="11"/>
      <c r="D35" s="11"/>
      <c r="E35" s="12" t="s">
        <v>2</v>
      </c>
      <c r="F35" s="12">
        <v>500</v>
      </c>
      <c r="G35" s="12"/>
      <c r="H35" s="13">
        <f t="shared" ref="H35" si="17">F35*G35</f>
        <v>0</v>
      </c>
      <c r="I35" s="14"/>
      <c r="J35" s="13">
        <f t="shared" ref="J35" si="18">ROUND(H35*I35,2)</f>
        <v>0</v>
      </c>
      <c r="K35" s="13">
        <f t="shared" ref="K35" si="19">G35*I35</f>
        <v>0</v>
      </c>
      <c r="L35" s="13">
        <f t="shared" ref="L35" si="20">ROUND(H35*I35,2)</f>
        <v>0</v>
      </c>
      <c r="M35" s="5"/>
      <c r="N35" s="5"/>
      <c r="O35" s="5"/>
      <c r="P35" s="1"/>
      <c r="Q35" s="1"/>
      <c r="R35" s="1"/>
      <c r="S35" s="1"/>
      <c r="T35" s="6"/>
      <c r="U35" s="6"/>
      <c r="V35" s="6"/>
      <c r="W35" s="6"/>
    </row>
    <row r="36" spans="1:23" ht="26.25" customHeight="1" x14ac:dyDescent="0.25">
      <c r="A36" s="10"/>
      <c r="B36" s="11"/>
      <c r="C36" s="11"/>
      <c r="D36" s="11"/>
      <c r="E36" s="12"/>
      <c r="F36" s="12"/>
      <c r="G36" s="9" t="s">
        <v>3</v>
      </c>
      <c r="H36" s="15">
        <f>SUM(H35)</f>
        <v>0</v>
      </c>
      <c r="I36" s="9" t="s">
        <v>4</v>
      </c>
      <c r="J36" s="15">
        <f>SUM(J35)</f>
        <v>0</v>
      </c>
      <c r="K36" s="9" t="s">
        <v>5</v>
      </c>
      <c r="L36" s="15">
        <f>SUM(L35)</f>
        <v>0</v>
      </c>
    </row>
    <row r="37" spans="1:23" ht="26.25" customHeight="1" x14ac:dyDescent="0.25">
      <c r="A37" s="20" t="s">
        <v>42</v>
      </c>
      <c r="B37" s="21"/>
      <c r="C37" s="21"/>
      <c r="D37" s="21"/>
      <c r="E37" s="21"/>
      <c r="F37" s="21"/>
      <c r="G37" s="21"/>
      <c r="H37" s="21"/>
      <c r="I37" s="21"/>
      <c r="J37" s="21"/>
      <c r="K37" s="21"/>
      <c r="L37" s="22"/>
    </row>
    <row r="38" spans="1:23" s="19" customFormat="1" ht="102" x14ac:dyDescent="0.25">
      <c r="A38" s="16">
        <v>1</v>
      </c>
      <c r="B38" s="17" t="s">
        <v>46</v>
      </c>
      <c r="C38" s="18"/>
      <c r="D38" s="18"/>
      <c r="E38" s="16" t="s">
        <v>2</v>
      </c>
      <c r="F38" s="16">
        <v>10</v>
      </c>
      <c r="G38" s="18"/>
      <c r="H38" s="13">
        <f t="shared" ref="H38" si="21">F38*G38</f>
        <v>0</v>
      </c>
      <c r="I38" s="14"/>
      <c r="J38" s="13">
        <f t="shared" ref="J38" si="22">ROUND(H38*I38,2)</f>
        <v>0</v>
      </c>
      <c r="K38" s="13">
        <f t="shared" ref="K38" si="23">G38*I38</f>
        <v>0</v>
      </c>
      <c r="L38" s="13">
        <f t="shared" ref="L38" si="24">ROUND(H38*I38,2)</f>
        <v>0</v>
      </c>
    </row>
    <row r="39" spans="1:23" s="19" customFormat="1" ht="255" x14ac:dyDescent="0.25">
      <c r="A39" s="16">
        <v>2</v>
      </c>
      <c r="B39" s="17" t="s">
        <v>47</v>
      </c>
      <c r="C39" s="18"/>
      <c r="D39" s="18"/>
      <c r="E39" s="16" t="s">
        <v>2</v>
      </c>
      <c r="F39" s="16">
        <v>10</v>
      </c>
      <c r="G39" s="18"/>
      <c r="H39" s="13">
        <f t="shared" ref="H39:H45" si="25">F39*G39</f>
        <v>0</v>
      </c>
      <c r="I39" s="14"/>
      <c r="J39" s="13">
        <f t="shared" ref="J39:J45" si="26">ROUND(H39*I39,2)</f>
        <v>0</v>
      </c>
      <c r="K39" s="13">
        <f t="shared" ref="K39:K45" si="27">G39*I39</f>
        <v>0</v>
      </c>
      <c r="L39" s="13">
        <f t="shared" ref="L39:L45" si="28">ROUND(H39*I39,2)</f>
        <v>0</v>
      </c>
    </row>
    <row r="40" spans="1:23" s="19" customFormat="1" ht="140.25" x14ac:dyDescent="0.25">
      <c r="A40" s="16">
        <v>3</v>
      </c>
      <c r="B40" s="17" t="s">
        <v>48</v>
      </c>
      <c r="C40" s="18"/>
      <c r="D40" s="18"/>
      <c r="E40" s="16" t="s">
        <v>2</v>
      </c>
      <c r="F40" s="16">
        <v>10</v>
      </c>
      <c r="G40" s="18"/>
      <c r="H40" s="13">
        <f t="shared" si="25"/>
        <v>0</v>
      </c>
      <c r="I40" s="14"/>
      <c r="J40" s="13">
        <f t="shared" si="26"/>
        <v>0</v>
      </c>
      <c r="K40" s="13">
        <f t="shared" si="27"/>
        <v>0</v>
      </c>
      <c r="L40" s="13">
        <f t="shared" si="28"/>
        <v>0</v>
      </c>
    </row>
    <row r="41" spans="1:23" s="19" customFormat="1" ht="102" x14ac:dyDescent="0.25">
      <c r="A41" s="16">
        <v>4</v>
      </c>
      <c r="B41" s="17" t="s">
        <v>49</v>
      </c>
      <c r="C41" s="18"/>
      <c r="D41" s="18"/>
      <c r="E41" s="16" t="s">
        <v>2</v>
      </c>
      <c r="F41" s="16">
        <v>10</v>
      </c>
      <c r="G41" s="18"/>
      <c r="H41" s="13">
        <f t="shared" si="25"/>
        <v>0</v>
      </c>
      <c r="I41" s="14"/>
      <c r="J41" s="13">
        <f t="shared" si="26"/>
        <v>0</v>
      </c>
      <c r="K41" s="13">
        <f t="shared" si="27"/>
        <v>0</v>
      </c>
      <c r="L41" s="13">
        <f t="shared" si="28"/>
        <v>0</v>
      </c>
    </row>
    <row r="42" spans="1:23" s="19" customFormat="1" ht="114.75" x14ac:dyDescent="0.25">
      <c r="A42" s="16">
        <v>5</v>
      </c>
      <c r="B42" s="17" t="s">
        <v>50</v>
      </c>
      <c r="C42" s="18"/>
      <c r="D42" s="18"/>
      <c r="E42" s="16" t="s">
        <v>2</v>
      </c>
      <c r="F42" s="16">
        <v>10</v>
      </c>
      <c r="G42" s="18"/>
      <c r="H42" s="13">
        <f t="shared" si="25"/>
        <v>0</v>
      </c>
      <c r="I42" s="14"/>
      <c r="J42" s="13">
        <f t="shared" si="26"/>
        <v>0</v>
      </c>
      <c r="K42" s="13">
        <f t="shared" si="27"/>
        <v>0</v>
      </c>
      <c r="L42" s="13">
        <f t="shared" si="28"/>
        <v>0</v>
      </c>
    </row>
    <row r="43" spans="1:23" ht="142.5" customHeight="1" x14ac:dyDescent="0.25">
      <c r="A43" s="33">
        <v>6</v>
      </c>
      <c r="B43" s="24" t="s">
        <v>52</v>
      </c>
      <c r="C43" s="24"/>
      <c r="D43" s="26"/>
      <c r="E43" s="28" t="s">
        <v>2</v>
      </c>
      <c r="F43" s="12">
        <v>10</v>
      </c>
      <c r="G43" s="12"/>
      <c r="H43" s="13">
        <f t="shared" si="25"/>
        <v>0</v>
      </c>
      <c r="I43" s="14"/>
      <c r="J43" s="13">
        <f t="shared" si="26"/>
        <v>0</v>
      </c>
      <c r="K43" s="13">
        <f t="shared" si="27"/>
        <v>0</v>
      </c>
      <c r="L43" s="13">
        <f t="shared" si="28"/>
        <v>0</v>
      </c>
      <c r="M43" s="5"/>
      <c r="N43" s="5"/>
      <c r="O43" s="5"/>
      <c r="P43" s="1"/>
      <c r="Q43" s="1"/>
      <c r="R43" s="1"/>
      <c r="S43" s="1"/>
      <c r="T43" s="6"/>
      <c r="U43" s="6"/>
      <c r="V43" s="6"/>
      <c r="W43" s="6"/>
    </row>
    <row r="44" spans="1:23" ht="142.5" customHeight="1" x14ac:dyDescent="0.25">
      <c r="A44" s="34"/>
      <c r="B44" s="25"/>
      <c r="C44" s="25"/>
      <c r="D44" s="27"/>
      <c r="E44" s="29"/>
      <c r="F44" s="12">
        <v>10</v>
      </c>
      <c r="G44" s="12"/>
      <c r="H44" s="13">
        <f t="shared" ref="H44" si="29">F44*G44</f>
        <v>0</v>
      </c>
      <c r="I44" s="14"/>
      <c r="J44" s="13">
        <f t="shared" ref="J44" si="30">ROUND(H44*I44,2)</f>
        <v>0</v>
      </c>
      <c r="K44" s="13">
        <f t="shared" ref="K44" si="31">G44*I44</f>
        <v>0</v>
      </c>
      <c r="L44" s="13">
        <f t="shared" ref="L44" si="32">ROUND(H44*I44,2)</f>
        <v>0</v>
      </c>
      <c r="M44" s="5"/>
      <c r="N44" s="5"/>
      <c r="O44" s="5"/>
      <c r="P44" s="1"/>
      <c r="Q44" s="1"/>
      <c r="R44" s="1"/>
      <c r="S44" s="1"/>
      <c r="T44" s="6"/>
      <c r="U44" s="6"/>
      <c r="V44" s="6"/>
      <c r="W44" s="6"/>
    </row>
    <row r="45" spans="1:23" ht="234.75" customHeight="1" x14ac:dyDescent="0.25">
      <c r="A45" s="10">
        <v>7</v>
      </c>
      <c r="B45" s="11" t="s">
        <v>51</v>
      </c>
      <c r="C45" s="11"/>
      <c r="D45" s="11"/>
      <c r="E45" s="16" t="s">
        <v>2</v>
      </c>
      <c r="F45" s="12">
        <v>10</v>
      </c>
      <c r="G45" s="12"/>
      <c r="H45" s="13">
        <f t="shared" si="25"/>
        <v>0</v>
      </c>
      <c r="I45" s="14"/>
      <c r="J45" s="13">
        <f t="shared" si="26"/>
        <v>0</v>
      </c>
      <c r="K45" s="13">
        <f t="shared" si="27"/>
        <v>0</v>
      </c>
      <c r="L45" s="13">
        <f t="shared" si="28"/>
        <v>0</v>
      </c>
      <c r="M45" s="5"/>
      <c r="N45" s="5"/>
      <c r="O45" s="5"/>
      <c r="P45" s="1"/>
      <c r="Q45" s="1"/>
      <c r="R45" s="1"/>
      <c r="S45" s="1"/>
      <c r="T45" s="6"/>
      <c r="U45" s="6"/>
      <c r="V45" s="6"/>
      <c r="W45" s="6"/>
    </row>
    <row r="46" spans="1:23" ht="26.25" customHeight="1" x14ac:dyDescent="0.25">
      <c r="A46" s="10"/>
      <c r="B46" s="11"/>
      <c r="C46" s="11"/>
      <c r="D46" s="11"/>
      <c r="E46" s="12"/>
      <c r="F46" s="12"/>
      <c r="G46" s="9" t="s">
        <v>3</v>
      </c>
      <c r="H46" s="15">
        <f>SUM(H38:H45)</f>
        <v>0</v>
      </c>
      <c r="I46" s="9" t="s">
        <v>4</v>
      </c>
      <c r="J46" s="15">
        <f>SUM(J38:J45)</f>
        <v>0</v>
      </c>
      <c r="K46" s="9" t="s">
        <v>5</v>
      </c>
      <c r="L46" s="15">
        <f>SUM(L38:L45)</f>
        <v>0</v>
      </c>
    </row>
    <row r="47" spans="1:23" ht="26.25" customHeight="1" x14ac:dyDescent="0.25">
      <c r="A47" s="20" t="s">
        <v>54</v>
      </c>
      <c r="B47" s="21"/>
      <c r="C47" s="21"/>
      <c r="D47" s="21"/>
      <c r="E47" s="21"/>
      <c r="F47" s="21"/>
      <c r="G47" s="21"/>
      <c r="H47" s="21"/>
      <c r="I47" s="21"/>
      <c r="J47" s="21"/>
      <c r="K47" s="21"/>
      <c r="L47" s="22"/>
    </row>
    <row r="48" spans="1:23" ht="102" x14ac:dyDescent="0.25">
      <c r="A48" s="10">
        <v>1</v>
      </c>
      <c r="B48" s="11" t="s">
        <v>57</v>
      </c>
      <c r="C48" s="11"/>
      <c r="D48" s="11"/>
      <c r="E48" s="12" t="s">
        <v>2</v>
      </c>
      <c r="F48" s="12">
        <v>80</v>
      </c>
      <c r="G48" s="12"/>
      <c r="H48" s="13">
        <f t="shared" ref="H48" si="33">F48*G48</f>
        <v>0</v>
      </c>
      <c r="I48" s="14"/>
      <c r="J48" s="13">
        <f t="shared" ref="J48" si="34">ROUND(H48*I48,2)</f>
        <v>0</v>
      </c>
      <c r="K48" s="13">
        <f t="shared" ref="K48" si="35">G48*I48</f>
        <v>0</v>
      </c>
      <c r="L48" s="13">
        <f t="shared" ref="L48" si="36">ROUND(H48*I48,2)</f>
        <v>0</v>
      </c>
      <c r="M48" s="5"/>
      <c r="N48" s="5"/>
      <c r="O48" s="5"/>
      <c r="P48" s="1"/>
      <c r="Q48" s="1"/>
      <c r="R48" s="1"/>
      <c r="S48" s="1"/>
      <c r="T48" s="6"/>
      <c r="U48" s="6"/>
      <c r="V48" s="6"/>
      <c r="W48" s="6"/>
    </row>
    <row r="49" spans="1:23" ht="26.25" customHeight="1" x14ac:dyDescent="0.25">
      <c r="A49" s="10"/>
      <c r="B49" s="11"/>
      <c r="C49" s="11"/>
      <c r="D49" s="11"/>
      <c r="E49" s="12"/>
      <c r="F49" s="12"/>
      <c r="G49" s="9" t="s">
        <v>3</v>
      </c>
      <c r="H49" s="15">
        <f>SUM(H48)</f>
        <v>0</v>
      </c>
      <c r="I49" s="9" t="s">
        <v>4</v>
      </c>
      <c r="J49" s="15">
        <f>SUM(J48)</f>
        <v>0</v>
      </c>
      <c r="K49" s="9" t="s">
        <v>5</v>
      </c>
      <c r="L49" s="15">
        <f>SUM(L48)</f>
        <v>0</v>
      </c>
    </row>
    <row r="50" spans="1:23" ht="26.25" customHeight="1" x14ac:dyDescent="0.25">
      <c r="A50" s="20" t="s">
        <v>55</v>
      </c>
      <c r="B50" s="21"/>
      <c r="C50" s="21"/>
      <c r="D50" s="21"/>
      <c r="E50" s="21"/>
      <c r="F50" s="21"/>
      <c r="G50" s="21"/>
      <c r="H50" s="21"/>
      <c r="I50" s="21"/>
      <c r="J50" s="21"/>
      <c r="K50" s="21"/>
      <c r="L50" s="22"/>
    </row>
    <row r="51" spans="1:23" ht="25.5" x14ac:dyDescent="0.25">
      <c r="A51" s="10">
        <v>1</v>
      </c>
      <c r="B51" s="11" t="s">
        <v>56</v>
      </c>
      <c r="C51" s="11"/>
      <c r="D51" s="11"/>
      <c r="E51" s="12" t="s">
        <v>2</v>
      </c>
      <c r="F51" s="12">
        <v>2</v>
      </c>
      <c r="G51" s="12"/>
      <c r="H51" s="13">
        <f t="shared" ref="H51" si="37">F51*G51</f>
        <v>0</v>
      </c>
      <c r="I51" s="14"/>
      <c r="J51" s="13">
        <f t="shared" ref="J51" si="38">ROUND(H51*I51,2)</f>
        <v>0</v>
      </c>
      <c r="K51" s="13">
        <f t="shared" ref="K51" si="39">G51*I51</f>
        <v>0</v>
      </c>
      <c r="L51" s="13">
        <f t="shared" ref="L51" si="40">ROUND(H51*I51,2)</f>
        <v>0</v>
      </c>
      <c r="M51" s="5"/>
      <c r="N51" s="5"/>
      <c r="O51" s="5"/>
      <c r="P51" s="1"/>
      <c r="Q51" s="1"/>
      <c r="R51" s="1"/>
      <c r="S51" s="1"/>
      <c r="T51" s="6"/>
      <c r="U51" s="6"/>
      <c r="V51" s="6"/>
      <c r="W51" s="6"/>
    </row>
    <row r="52" spans="1:23" ht="26.25" customHeight="1" x14ac:dyDescent="0.25">
      <c r="A52" s="10"/>
      <c r="B52" s="11"/>
      <c r="C52" s="11"/>
      <c r="D52" s="11"/>
      <c r="E52" s="12"/>
      <c r="F52" s="12"/>
      <c r="G52" s="9" t="s">
        <v>3</v>
      </c>
      <c r="H52" s="15">
        <f>SUM(H51)</f>
        <v>0</v>
      </c>
      <c r="I52" s="9" t="s">
        <v>4</v>
      </c>
      <c r="J52" s="15">
        <f>SUM(J51)</f>
        <v>0</v>
      </c>
      <c r="K52" s="9" t="s">
        <v>5</v>
      </c>
      <c r="L52" s="15">
        <f>SUM(L51)</f>
        <v>0</v>
      </c>
    </row>
    <row r="53" spans="1:23" ht="26.25" customHeight="1" x14ac:dyDescent="0.25">
      <c r="A53" s="20" t="s">
        <v>58</v>
      </c>
      <c r="B53" s="21"/>
      <c r="C53" s="21"/>
      <c r="D53" s="21"/>
      <c r="E53" s="21"/>
      <c r="F53" s="21"/>
      <c r="G53" s="21"/>
      <c r="H53" s="21"/>
      <c r="I53" s="21"/>
      <c r="J53" s="21"/>
      <c r="K53" s="21"/>
      <c r="L53" s="22"/>
    </row>
    <row r="54" spans="1:23" ht="25.5" x14ac:dyDescent="0.25">
      <c r="A54" s="10">
        <v>1</v>
      </c>
      <c r="B54" s="11" t="s">
        <v>61</v>
      </c>
      <c r="C54" s="11"/>
      <c r="D54" s="11"/>
      <c r="E54" s="12" t="s">
        <v>2</v>
      </c>
      <c r="F54" s="12">
        <v>3800</v>
      </c>
      <c r="G54" s="12"/>
      <c r="H54" s="13">
        <f t="shared" ref="H54" si="41">F54*G54</f>
        <v>0</v>
      </c>
      <c r="I54" s="14"/>
      <c r="J54" s="13">
        <f t="shared" ref="J54" si="42">ROUND(H54*I54,2)</f>
        <v>0</v>
      </c>
      <c r="K54" s="13">
        <f t="shared" ref="K54" si="43">G54*I54</f>
        <v>0</v>
      </c>
      <c r="L54" s="13">
        <f t="shared" ref="L54" si="44">ROUND(H54*I54,2)</f>
        <v>0</v>
      </c>
      <c r="M54" s="5"/>
      <c r="N54" s="5"/>
      <c r="O54" s="5"/>
      <c r="P54" s="1"/>
      <c r="Q54" s="1"/>
      <c r="R54" s="1"/>
      <c r="S54" s="1"/>
      <c r="T54" s="6"/>
      <c r="U54" s="6"/>
      <c r="V54" s="6"/>
      <c r="W54" s="6"/>
    </row>
    <row r="55" spans="1:23" ht="51" x14ac:dyDescent="0.25">
      <c r="A55" s="10">
        <v>2</v>
      </c>
      <c r="B55" s="11" t="s">
        <v>62</v>
      </c>
      <c r="C55" s="11"/>
      <c r="D55" s="11"/>
      <c r="E55" s="12" t="s">
        <v>2</v>
      </c>
      <c r="F55" s="12">
        <v>150</v>
      </c>
      <c r="G55" s="12"/>
      <c r="H55" s="13">
        <f t="shared" ref="H55" si="45">F55*G55</f>
        <v>0</v>
      </c>
      <c r="I55" s="14"/>
      <c r="J55" s="13">
        <f t="shared" ref="J55" si="46">ROUND(H55*I55,2)</f>
        <v>0</v>
      </c>
      <c r="K55" s="13">
        <f t="shared" ref="K55" si="47">G55*I55</f>
        <v>0</v>
      </c>
      <c r="L55" s="13">
        <f t="shared" ref="L55" si="48">ROUND(H55*I55,2)</f>
        <v>0</v>
      </c>
      <c r="M55" s="5"/>
      <c r="N55" s="5"/>
      <c r="O55" s="5"/>
      <c r="P55" s="1"/>
      <c r="Q55" s="1"/>
      <c r="R55" s="1"/>
      <c r="S55" s="1"/>
      <c r="T55" s="6"/>
      <c r="U55" s="6"/>
      <c r="V55" s="6"/>
      <c r="W55" s="6"/>
    </row>
    <row r="56" spans="1:23" ht="26.25" customHeight="1" x14ac:dyDescent="0.25">
      <c r="A56" s="10"/>
      <c r="B56" s="11"/>
      <c r="C56" s="11"/>
      <c r="D56" s="11"/>
      <c r="E56" s="12"/>
      <c r="F56" s="12"/>
      <c r="G56" s="9" t="s">
        <v>3</v>
      </c>
      <c r="H56" s="15">
        <f>SUM(H54:H55)</f>
        <v>0</v>
      </c>
      <c r="I56" s="9" t="s">
        <v>4</v>
      </c>
      <c r="J56" s="15">
        <f>SUM(J54:J55)</f>
        <v>0</v>
      </c>
      <c r="K56" s="9" t="s">
        <v>5</v>
      </c>
      <c r="L56" s="15">
        <f>SUM(L54:L55)</f>
        <v>0</v>
      </c>
    </row>
    <row r="57" spans="1:23" ht="26.25" customHeight="1" x14ac:dyDescent="0.25">
      <c r="A57" s="20" t="s">
        <v>59</v>
      </c>
      <c r="B57" s="21"/>
      <c r="C57" s="21"/>
      <c r="D57" s="21"/>
      <c r="E57" s="21"/>
      <c r="F57" s="21"/>
      <c r="G57" s="21"/>
      <c r="H57" s="21"/>
      <c r="I57" s="21"/>
      <c r="J57" s="21"/>
      <c r="K57" s="21"/>
      <c r="L57" s="22"/>
    </row>
    <row r="58" spans="1:23" ht="127.5" x14ac:dyDescent="0.25">
      <c r="A58" s="10">
        <v>1</v>
      </c>
      <c r="B58" s="11" t="s">
        <v>63</v>
      </c>
      <c r="C58" s="11"/>
      <c r="D58" s="11"/>
      <c r="E58" s="12" t="s">
        <v>2</v>
      </c>
      <c r="F58" s="12">
        <v>150</v>
      </c>
      <c r="G58" s="12"/>
      <c r="H58" s="13">
        <f t="shared" ref="H58" si="49">F58*G58</f>
        <v>0</v>
      </c>
      <c r="I58" s="14"/>
      <c r="J58" s="13">
        <f t="shared" ref="J58" si="50">ROUND(H58*I58,2)</f>
        <v>0</v>
      </c>
      <c r="K58" s="13">
        <f t="shared" ref="K58" si="51">G58*I58</f>
        <v>0</v>
      </c>
      <c r="L58" s="13">
        <f t="shared" ref="L58" si="52">ROUND(H58*I58,2)</f>
        <v>0</v>
      </c>
      <c r="M58" s="5"/>
      <c r="N58" s="5"/>
      <c r="O58" s="5"/>
      <c r="P58" s="1"/>
      <c r="Q58" s="1"/>
      <c r="R58" s="1"/>
      <c r="S58" s="1"/>
      <c r="T58" s="6"/>
      <c r="U58" s="6"/>
      <c r="V58" s="6"/>
      <c r="W58" s="6"/>
    </row>
    <row r="59" spans="1:23" ht="26.25" customHeight="1" x14ac:dyDescent="0.25">
      <c r="A59" s="10"/>
      <c r="B59" s="11"/>
      <c r="C59" s="11"/>
      <c r="D59" s="11"/>
      <c r="E59" s="12"/>
      <c r="F59" s="12"/>
      <c r="G59" s="9" t="s">
        <v>3</v>
      </c>
      <c r="H59" s="15">
        <f>SUM(H58)</f>
        <v>0</v>
      </c>
      <c r="I59" s="9" t="s">
        <v>4</v>
      </c>
      <c r="J59" s="15">
        <f>SUM(J58)</f>
        <v>0</v>
      </c>
      <c r="K59" s="9" t="s">
        <v>5</v>
      </c>
      <c r="L59" s="15">
        <f>SUM(L58)</f>
        <v>0</v>
      </c>
    </row>
    <row r="60" spans="1:23" ht="26.25" customHeight="1" x14ac:dyDescent="0.25">
      <c r="A60" s="20" t="s">
        <v>60</v>
      </c>
      <c r="B60" s="21"/>
      <c r="C60" s="21"/>
      <c r="D60" s="21"/>
      <c r="E60" s="21"/>
      <c r="F60" s="21"/>
      <c r="G60" s="21"/>
      <c r="H60" s="21"/>
      <c r="I60" s="21"/>
      <c r="J60" s="21"/>
      <c r="K60" s="21"/>
      <c r="L60" s="22"/>
    </row>
    <row r="61" spans="1:23" ht="25.5" x14ac:dyDescent="0.25">
      <c r="A61" s="10">
        <v>1</v>
      </c>
      <c r="B61" s="11" t="s">
        <v>64</v>
      </c>
      <c r="C61" s="11"/>
      <c r="D61" s="11"/>
      <c r="E61" s="12" t="s">
        <v>2</v>
      </c>
      <c r="F61" s="12">
        <v>1400</v>
      </c>
      <c r="G61" s="12"/>
      <c r="H61" s="13">
        <f t="shared" ref="H61" si="53">F61*G61</f>
        <v>0</v>
      </c>
      <c r="I61" s="14"/>
      <c r="J61" s="13">
        <f t="shared" ref="J61" si="54">ROUND(H61*I61,2)</f>
        <v>0</v>
      </c>
      <c r="K61" s="13">
        <f t="shared" ref="K61" si="55">G61*I61</f>
        <v>0</v>
      </c>
      <c r="L61" s="13">
        <f t="shared" ref="L61" si="56">ROUND(H61*I61,2)</f>
        <v>0</v>
      </c>
      <c r="M61" s="5"/>
      <c r="N61" s="5"/>
      <c r="O61" s="5"/>
      <c r="P61" s="1"/>
      <c r="Q61" s="1"/>
      <c r="R61" s="1"/>
      <c r="S61" s="1"/>
      <c r="T61" s="6"/>
      <c r="U61" s="6"/>
      <c r="V61" s="6"/>
      <c r="W61" s="6"/>
    </row>
    <row r="62" spans="1:23" ht="26.25" customHeight="1" x14ac:dyDescent="0.25">
      <c r="A62" s="10"/>
      <c r="B62" s="11"/>
      <c r="C62" s="11"/>
      <c r="D62" s="11"/>
      <c r="E62" s="12"/>
      <c r="F62" s="12"/>
      <c r="G62" s="9" t="s">
        <v>3</v>
      </c>
      <c r="H62" s="15">
        <f>SUM(H61)</f>
        <v>0</v>
      </c>
      <c r="I62" s="9" t="s">
        <v>4</v>
      </c>
      <c r="J62" s="15">
        <f>SUM(J61)</f>
        <v>0</v>
      </c>
      <c r="K62" s="9" t="s">
        <v>5</v>
      </c>
      <c r="L62" s="15">
        <f>SUM(L61)</f>
        <v>0</v>
      </c>
    </row>
  </sheetData>
  <mergeCells count="18">
    <mergeCell ref="A37:L37"/>
    <mergeCell ref="A34:L34"/>
    <mergeCell ref="A53:L53"/>
    <mergeCell ref="A57:L57"/>
    <mergeCell ref="A60:L60"/>
    <mergeCell ref="A31:L31"/>
    <mergeCell ref="K2:L2"/>
    <mergeCell ref="B43:B44"/>
    <mergeCell ref="C43:C44"/>
    <mergeCell ref="D43:D44"/>
    <mergeCell ref="E43:E44"/>
    <mergeCell ref="A28:L28"/>
    <mergeCell ref="A25:L25"/>
    <mergeCell ref="A7:L7"/>
    <mergeCell ref="A4:L4"/>
    <mergeCell ref="A47:L47"/>
    <mergeCell ref="A50:L50"/>
    <mergeCell ref="A43:A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Narloch-Scharnowska</dc:creator>
  <cp:lastModifiedBy>Anna Narloch-Scharnowska</cp:lastModifiedBy>
  <dcterms:created xsi:type="dcterms:W3CDTF">2021-10-07T08:39:52Z</dcterms:created>
  <dcterms:modified xsi:type="dcterms:W3CDTF">2021-11-08T07:08:57Z</dcterms:modified>
</cp:coreProperties>
</file>